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2760" yWindow="32760" windowWidth="25860" windowHeight="9870"/>
  </bookViews>
  <sheets>
    <sheet name="Лист1" sheetId="1" r:id="rId1"/>
  </sheets>
  <definedNames>
    <definedName name="OLE_LINK1" localSheetId="0">Лист1!#REF!</definedName>
    <definedName name="_xlnm.Print_Titles" localSheetId="0">Лист1!$7:$9</definedName>
    <definedName name="_xlnm.Print_Area" localSheetId="0">Лист1!$A$1:$W$56</definedName>
  </definedNames>
  <calcPr calcId="124519"/>
  <fileRecoveryPr repairLoad="1"/>
</workbook>
</file>

<file path=xl/calcChain.xml><?xml version="1.0" encoding="utf-8"?>
<calcChain xmlns="http://schemas.openxmlformats.org/spreadsheetml/2006/main">
  <c r="G52" i="1"/>
  <c r="G51"/>
  <c r="W50"/>
  <c r="V50"/>
  <c r="U50"/>
  <c r="T50"/>
  <c r="S50"/>
  <c r="R50"/>
  <c r="Q50"/>
  <c r="P50"/>
  <c r="O50"/>
  <c r="N50"/>
  <c r="M50"/>
  <c r="G50"/>
  <c r="W49" s="1"/>
  <c r="V49" s="1"/>
  <c r="U49" s="1"/>
  <c r="T49" s="1"/>
  <c r="S49" s="1"/>
  <c r="R49"/>
  <c r="Q49"/>
  <c r="P49"/>
  <c r="O49"/>
  <c r="N49"/>
  <c r="M49"/>
  <c r="G49"/>
  <c r="G48"/>
  <c r="W47"/>
  <c r="V47"/>
  <c r="U47"/>
  <c r="T47"/>
  <c r="S47"/>
  <c r="R47"/>
  <c r="Q47"/>
  <c r="P47"/>
  <c r="O47"/>
  <c r="N47"/>
  <c r="M47"/>
  <c r="L47"/>
  <c r="K47"/>
  <c r="J47"/>
  <c r="I47"/>
  <c r="H47"/>
  <c r="G47"/>
  <c r="W46" s="1"/>
  <c r="V46"/>
  <c r="U46"/>
  <c r="T46"/>
  <c r="S46" s="1"/>
  <c r="R46"/>
  <c r="Q46"/>
  <c r="P46"/>
  <c r="O46"/>
  <c r="N46"/>
  <c r="M46"/>
  <c r="L46"/>
  <c r="K46"/>
  <c r="J46"/>
  <c r="I46"/>
  <c r="H46"/>
  <c r="G46" s="1"/>
  <c r="G45"/>
  <c r="G44"/>
  <c r="G43"/>
  <c r="W42"/>
  <c r="V42"/>
  <c r="U42"/>
  <c r="T42"/>
  <c r="S42"/>
  <c r="R42"/>
  <c r="Q42"/>
  <c r="P42"/>
  <c r="O42"/>
  <c r="N42"/>
  <c r="M42"/>
  <c r="L42"/>
  <c r="K42"/>
  <c r="J42"/>
  <c r="I42"/>
  <c r="H42"/>
  <c r="G42"/>
  <c r="W41"/>
  <c r="V41"/>
  <c r="U41"/>
  <c r="T41"/>
  <c r="S41"/>
  <c r="R41"/>
  <c r="Q41"/>
  <c r="P41"/>
  <c r="O41"/>
  <c r="N41"/>
  <c r="M41"/>
  <c r="L41"/>
  <c r="K41"/>
  <c r="J41"/>
  <c r="I41"/>
  <c r="H41"/>
  <c r="G41"/>
  <c r="W40" s="1"/>
  <c r="V40" s="1"/>
  <c r="U40" s="1"/>
  <c r="T40" s="1"/>
  <c r="S40" s="1"/>
  <c r="R40"/>
  <c r="Q40"/>
  <c r="P40"/>
  <c r="O40"/>
  <c r="N40"/>
  <c r="M40"/>
  <c r="L40"/>
  <c r="K40"/>
  <c r="J40"/>
  <c r="I40"/>
  <c r="H40"/>
  <c r="G40"/>
  <c r="W39" s="1"/>
  <c r="V39" s="1"/>
  <c r="U39" s="1"/>
  <c r="T39" s="1"/>
  <c r="S39" s="1"/>
  <c r="R39"/>
  <c r="Q39"/>
  <c r="P39"/>
  <c r="O39"/>
  <c r="N39"/>
  <c r="M39"/>
  <c r="L39"/>
  <c r="K39"/>
  <c r="J39"/>
  <c r="I39"/>
  <c r="H39"/>
  <c r="G39"/>
  <c r="W38"/>
  <c r="V38"/>
  <c r="U38"/>
  <c r="T38"/>
  <c r="S38"/>
  <c r="R38"/>
  <c r="Q38"/>
  <c r="P38"/>
  <c r="O38"/>
  <c r="N38"/>
  <c r="M38"/>
  <c r="L38"/>
  <c r="K38"/>
  <c r="J38"/>
  <c r="I38"/>
  <c r="H38"/>
  <c r="G38"/>
  <c r="G37"/>
  <c r="G36"/>
  <c r="W35"/>
  <c r="V35"/>
  <c r="U35"/>
  <c r="T35"/>
  <c r="S35"/>
  <c r="R35"/>
  <c r="Q35"/>
  <c r="P35"/>
  <c r="O35"/>
  <c r="N35"/>
  <c r="M35"/>
  <c r="L35"/>
  <c r="K35"/>
  <c r="J35"/>
  <c r="I35"/>
  <c r="H35"/>
  <c r="G35"/>
  <c r="W34"/>
  <c r="V34"/>
  <c r="U34"/>
  <c r="T34"/>
  <c r="S34"/>
  <c r="R34"/>
  <c r="Q34"/>
  <c r="P34"/>
  <c r="O34"/>
  <c r="N34"/>
  <c r="M34"/>
  <c r="L34"/>
  <c r="K34"/>
  <c r="J34"/>
  <c r="I34"/>
  <c r="H34"/>
  <c r="G34"/>
  <c r="G33"/>
  <c r="G32"/>
  <c r="G31"/>
  <c r="G30"/>
  <c r="G29"/>
  <c r="G28"/>
  <c r="W27"/>
  <c r="V27"/>
  <c r="U27"/>
  <c r="T27"/>
  <c r="S27"/>
  <c r="R27"/>
  <c r="Q27"/>
  <c r="P27"/>
  <c r="O27"/>
  <c r="N27"/>
  <c r="M27"/>
  <c r="L27"/>
  <c r="K27"/>
  <c r="J27"/>
  <c r="I27"/>
  <c r="H27"/>
  <c r="G27"/>
  <c r="W26"/>
  <c r="V26"/>
  <c r="U26"/>
  <c r="T26"/>
  <c r="S26"/>
  <c r="R26"/>
  <c r="Q26"/>
  <c r="P26"/>
  <c r="O26"/>
  <c r="N26"/>
  <c r="M26"/>
  <c r="L26"/>
  <c r="K26"/>
  <c r="J26"/>
  <c r="I26"/>
  <c r="H26"/>
  <c r="G26"/>
  <c r="W25"/>
  <c r="V25"/>
  <c r="U25" s="1"/>
  <c r="T25"/>
  <c r="S25"/>
  <c r="R25"/>
  <c r="Q25"/>
  <c r="P25"/>
  <c r="O25"/>
  <c r="N25"/>
  <c r="M25"/>
  <c r="L25"/>
  <c r="K25"/>
  <c r="J25"/>
  <c r="I25"/>
  <c r="H25"/>
  <c r="G25" s="1"/>
  <c r="W24"/>
  <c r="V24" s="1"/>
  <c r="U24"/>
  <c r="T24"/>
  <c r="S24"/>
  <c r="R24"/>
  <c r="Q24" s="1"/>
  <c r="P24" s="1"/>
  <c r="O24" s="1"/>
  <c r="N24"/>
  <c r="M24" s="1"/>
  <c r="L24"/>
  <c r="K24"/>
  <c r="J24"/>
  <c r="I24"/>
  <c r="H24"/>
  <c r="G24"/>
  <c r="W23" s="1"/>
  <c r="V23" s="1"/>
  <c r="U23" s="1"/>
  <c r="T23"/>
  <c r="S23" s="1"/>
  <c r="R23" s="1"/>
  <c r="Q23" s="1"/>
  <c r="P23" s="1"/>
  <c r="O23" s="1"/>
  <c r="N23"/>
  <c r="M23"/>
  <c r="L23" s="1"/>
  <c r="K23"/>
  <c r="J23"/>
  <c r="I23"/>
  <c r="H23"/>
  <c r="G23"/>
  <c r="G22"/>
  <c r="G21"/>
  <c r="G20"/>
  <c r="G19"/>
  <c r="W18"/>
  <c r="V18"/>
  <c r="U18"/>
  <c r="T18"/>
  <c r="S18"/>
  <c r="R18"/>
  <c r="Q18"/>
  <c r="P18"/>
  <c r="O18"/>
  <c r="N18"/>
  <c r="M18"/>
  <c r="L18"/>
  <c r="K18"/>
  <c r="J18"/>
  <c r="I18"/>
  <c r="H18"/>
  <c r="G18"/>
  <c r="W17"/>
  <c r="V17"/>
  <c r="U17"/>
  <c r="T17"/>
  <c r="S17"/>
  <c r="R17"/>
  <c r="Q17"/>
  <c r="P17"/>
  <c r="O17"/>
  <c r="N17"/>
  <c r="M17"/>
  <c r="L17"/>
  <c r="K17"/>
  <c r="J17"/>
  <c r="I17"/>
  <c r="H17"/>
  <c r="G17"/>
  <c r="W16" s="1"/>
  <c r="V16" s="1"/>
  <c r="U16" s="1"/>
  <c r="T16" s="1"/>
  <c r="S16" s="1"/>
  <c r="R16" s="1"/>
  <c r="Q16" s="1"/>
  <c r="P16" s="1"/>
  <c r="O16" s="1"/>
  <c r="N16" s="1"/>
  <c r="M16" s="1"/>
  <c r="L16" s="1"/>
  <c r="K16" s="1"/>
  <c r="J16" s="1"/>
  <c r="I16" s="1"/>
  <c r="H16" s="1"/>
  <c r="G16"/>
  <c r="W15" s="1"/>
  <c r="V15" s="1"/>
  <c r="U15" s="1"/>
  <c r="T15" s="1"/>
  <c r="S15" s="1"/>
  <c r="R15" s="1"/>
  <c r="Q15" s="1"/>
  <c r="P15" s="1"/>
  <c r="O15" s="1"/>
  <c r="N15" s="1"/>
  <c r="M15"/>
  <c r="L15"/>
  <c r="K15"/>
  <c r="J15"/>
  <c r="I15"/>
  <c r="H15"/>
  <c r="G15"/>
  <c r="W14"/>
  <c r="V14"/>
  <c r="U14"/>
  <c r="T14"/>
  <c r="S14"/>
  <c r="R14"/>
  <c r="Q14"/>
  <c r="P14"/>
  <c r="O14"/>
  <c r="N14"/>
  <c r="M14" l="1"/>
  <c r="L14"/>
  <c r="K14"/>
  <c r="J14"/>
  <c r="I14"/>
  <c r="H14"/>
  <c r="G14"/>
  <c r="W13"/>
  <c r="V13"/>
  <c r="U13"/>
  <c r="T13"/>
  <c r="S13"/>
  <c r="R13"/>
  <c r="Q13"/>
  <c r="P13"/>
  <c r="O13"/>
  <c r="N13"/>
  <c r="M13"/>
  <c r="L13"/>
  <c r="K13"/>
  <c r="J13"/>
  <c r="I13"/>
  <c r="H13"/>
  <c r="G13"/>
  <c r="W12" s="1"/>
  <c r="V12" s="1"/>
  <c r="U12" s="1"/>
  <c r="T12" s="1"/>
  <c r="S12" s="1"/>
  <c r="R12" s="1"/>
  <c r="Q12" s="1"/>
  <c r="P12" s="1"/>
  <c r="O12" s="1"/>
  <c r="N12" s="1"/>
  <c r="M12"/>
  <c r="L12"/>
  <c r="K12"/>
  <c r="J12"/>
  <c r="I12"/>
  <c r="H12"/>
  <c r="G12" l="1"/>
  <c r="W11"/>
  <c r="V11" s="1"/>
  <c r="U11"/>
  <c r="T11" s="1"/>
  <c r="S11"/>
  <c r="R11"/>
  <c r="Q11" s="1"/>
  <c r="P11"/>
  <c r="O11" s="1"/>
  <c r="N11"/>
  <c r="M11"/>
  <c r="L11" s="1"/>
  <c r="K11" s="1"/>
  <c r="J11" s="1"/>
  <c r="I11" s="1"/>
  <c r="H11"/>
  <c r="G11" l="1"/>
  <c r="W10" s="1"/>
  <c r="V10" s="1"/>
  <c r="U10" s="1"/>
  <c r="T10" s="1"/>
  <c r="S10" s="1"/>
  <c r="R10" s="1"/>
  <c r="Q10" s="1"/>
  <c r="P10" s="1"/>
  <c r="O10" s="1"/>
  <c r="N10" s="1"/>
  <c r="M10" s="1"/>
  <c r="L10" s="1"/>
  <c r="K10" s="1"/>
  <c r="J10" s="1"/>
  <c r="I10" s="1"/>
  <c r="H10" s="1"/>
  <c r="G10"/>
</calcChain>
</file>

<file path=xl/sharedStrings.xml><?xml version="1.0" encoding="utf-8"?>
<sst xmlns="http://schemas.openxmlformats.org/spreadsheetml/2006/main" count="221" uniqueCount="115">
  <si>
    <t>к муниципальной программе</t>
  </si>
  <si>
    <t>Ресурсное обеспечение реализации  муниципальной программы</t>
  </si>
  <si>
    <t>за счет средств  местного бюджета</t>
  </si>
  <si>
    <t>№ п/п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</si>
  <si>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</si>
  <si>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</si>
  <si>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</si>
  <si>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РзПз</t>
  </si>
  <si>
    <t>ЦСР</t>
  </si>
  <si>
    <t>всего</t>
  </si>
  <si>
    <t>всего, в том числе</t>
  </si>
  <si>
    <t>Управление по ЖКХ и благоустройству  администрации города (МКУ «Жилищный центр» города Свободного)</t>
  </si>
  <si>
    <t>Управление  по использованию  муниципального имущества  и землепользованию администрации города</t>
  </si>
  <si>
    <t>1.</t>
  </si>
  <si>
    <t>Подпрограмма «Обеспечение жильем молодых семей»</t>
  </si>
  <si>
    <t>Основное мероприятие «Повышение доступности жилья отдельным категориям граждан»</t>
  </si>
  <si>
    <t>Мероприятия подпрограммы «Обеспечение жильем молодых семей» федеральной целевой программы «Жилище» на 2015-2020 годы»</t>
  </si>
  <si>
    <t>Управление по ЖКХ  и благоустройству  администрации города (МКУ «Жилищный центр» города Свободного)</t>
  </si>
  <si>
    <t>2.</t>
  </si>
  <si>
    <t>Основное мероприятие «Улучшение жилищных условий»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</si>
  <si>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</si>
  <si>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Мероприятия в части обследования домов на предмет ветхости и аварийности</t>
  </si>
  <si>
    <t xml:space="preserve">Управление по ЖКХ   и благоустройству  администрации города </t>
  </si>
  <si>
    <t>3.</t>
  </si>
  <si>
    <t>Управление по ЖКХ  и благоустройству  администрации города (МКУ «Жилищный центр» города Свободного</t>
  </si>
  <si>
    <t>Основное мероприятие «Обеспечение деятельности в сфере распределения жилья»</t>
  </si>
  <si>
    <t>МКУ «Жилищный центр» города Свободного</t>
  </si>
  <si>
    <t>3.1.2.</t>
  </si>
  <si>
    <t>4.</t>
  </si>
  <si>
    <t>Подпрограмма «Обеспечение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</si>
  <si>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Основное мероприятие «Поддержка детей-сирот, детей, оставшихся без попечения родителей, лиц из числа указанной категории детей, а также граждан, желающих взять детей на воспитание в семью»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</si>
  <si>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</si>
  <si>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Примечание:</t>
  </si>
  <si>
    <t>&lt;*&gt; &lt;**&gt;</t>
  </si>
  <si>
    <t xml:space="preserve"> </t>
  </si>
  <si>
    <t>1.1</t>
  </si>
  <si>
    <t>1.1.1</t>
  </si>
  <si>
    <t>015, 008</t>
  </si>
  <si>
    <t>015</t>
  </si>
  <si>
    <t>008</t>
  </si>
  <si>
    <t>0501, 1004</t>
  </si>
  <si>
    <t>0501</t>
  </si>
  <si>
    <t>2.1</t>
  </si>
  <si>
    <t>2.1.1</t>
  </si>
  <si>
    <t>2.1.2</t>
  </si>
  <si>
    <t>3.1</t>
  </si>
  <si>
    <t>3.1.1</t>
  </si>
  <si>
    <t>0505</t>
  </si>
  <si>
    <t>5530105160*   5530105520</t>
  </si>
  <si>
    <t>4.1</t>
  </si>
  <si>
    <t>4.1.1</t>
  </si>
  <si>
    <t xml:space="preserve">Управление по ЖКХ  и благоустройству  администрации города </t>
  </si>
  <si>
    <t>0501, 0505, 1003,1004</t>
  </si>
  <si>
    <t>0501,0505, 1003</t>
  </si>
  <si>
    <t>1.1.2</t>
  </si>
  <si>
    <t>Реализация мероприятий по обеспечению жильем молодых семей</t>
  </si>
  <si>
    <t>1003</t>
  </si>
  <si>
    <t>Обеспечение деятельности (оказание услуг) муниципальных учреждений</t>
  </si>
  <si>
    <t>Обеспечение деятельности (оказание услуг) муниципальных учреждений в части погашения кредиторской задолженности, пеней, штрафов</t>
  </si>
  <si>
    <t>2.1.3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</si>
  <si>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</si>
  <si>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2.1.4</t>
  </si>
  <si>
    <t>2.2</t>
  </si>
  <si>
    <t>2.2.1</t>
  </si>
  <si>
    <t>1.1.3</t>
  </si>
  <si>
    <t>Обеспечение доступным и качественным жильем молодых семей города Свободный</t>
  </si>
  <si>
    <t>55.2.F3.00000</t>
  </si>
  <si>
    <t>Обеспечение мероприятий по переселению граждан из аварийного жилищного фонда</t>
  </si>
  <si>
    <t>2.1.5</t>
  </si>
  <si>
    <t>55.2.01.05995</t>
  </si>
  <si>
    <t>55.2.01.05220</t>
  </si>
  <si>
    <t>55.2.F3.6748S</t>
  </si>
  <si>
    <t>Муниципальная программа "Обеспечение доступным и качественным жильем населения города  Свободного"</t>
  </si>
  <si>
    <t>Наименование муниципальной программы, подпрограммы, основного мероприятия, мероприятия</t>
  </si>
  <si>
    <t>Подпрограмма "Переселение граждан из аварийного жилищного фонда, в том числе с учетом необходимости развития  малоэтажного  жилищного строительства  на территории города Свободного "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</si>
  <si>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</si>
  <si>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</si>
  <si>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Подпрограмма «Обеспечение реализации основных направлений муниципальной программы»</t>
  </si>
  <si>
    <t>55.4.01.06130</t>
  </si>
  <si>
    <t>55.4.01.00000</t>
  </si>
  <si>
    <t>55.4.00.00000</t>
  </si>
  <si>
    <t>5530100001, 55.3.01.01002**</t>
  </si>
  <si>
    <t>55.3.01.00000*</t>
  </si>
  <si>
    <t>55.3.00.00000*</t>
  </si>
  <si>
    <t>55.2.01.S9602*</t>
  </si>
  <si>
    <t>55.2.01.00000*</t>
  </si>
  <si>
    <t>55.2.00.00000*</t>
  </si>
  <si>
    <t xml:space="preserve">55.1.01.L4970 </t>
  </si>
  <si>
    <t>55.1.01.06101**</t>
  </si>
  <si>
    <t xml:space="preserve">55.1.001, 55.1.01.L0200* </t>
  </si>
  <si>
    <t>55.1.01.00000*</t>
  </si>
  <si>
    <t>55.1.00.00000*</t>
  </si>
  <si>
    <t>55.0.00.00000*</t>
  </si>
  <si>
    <t xml:space="preserve">           Распределение бюджетных ассигнований на 2016 год указано согласно таблице соответствия измененных кодов бюджетной классификации части целевой статьи статей расходов городского бюджета, на 2017 год и плановый период 2018 и 2019 годы к целевым статьям, применяемым в 2016 году, размещенной на портале администрации города Свободного в информационно-телекоммуникационной сети «Интернет» по адресу: www.svobnews.amur.ru</t>
  </si>
  <si>
    <t xml:space="preserve">           Распределение бюджетных ассигнований на 2015 год указано согласно таблице соответствия измененных кодов, бюджетной классификации в части целевой статьи статей расходов городского бюджета на 2016 год, размещенной на портале администрации города Свободного в информационно-телекоммуникационной сети «Интернет» по адресу: www.svobnews.amur.ru</t>
  </si>
  <si>
    <t>2.1.6</t>
  </si>
  <si>
    <t>Управление по ЖКХ и благоустройству  администрации города  Свободного</t>
  </si>
  <si>
    <t>55.2.01.05280</t>
  </si>
  <si>
    <t>Разработка проектно-сметной документации (проект организации работ по сносу (демонтажу) объектов  капитального строительства (ПОД) и сметная документация (СМ)</t>
  </si>
  <si>
    <t>5</t>
  </si>
  <si>
    <t>5.1</t>
  </si>
  <si>
    <t>Подпрограмма "Обеспечение жилыми помещениями отдельных категорий граждан в г. Свободный Амурской области"</t>
  </si>
  <si>
    <t>Основное мероприятие "Предоставление жилых помещений отдельным категориям граждан в г. Свободном Амурской области"</t>
  </si>
  <si>
    <t>5.1.1</t>
  </si>
  <si>
    <t>55.6.00.00000</t>
  </si>
  <si>
    <t>55.6.01.00000</t>
  </si>
  <si>
    <t>55.6.01.05300</t>
  </si>
  <si>
    <t>Экспертное сопровождение, авторский надзор за строительством 5-этажного 60-квартирного жилого дома в 359 квартале, г. Свободный Амурской области</t>
  </si>
  <si>
    <t>55.3.01.01002**</t>
  </si>
  <si>
    <t>Приложение № 3</t>
  </si>
  <si>
    <t>5.1.2</t>
  </si>
  <si>
    <t>Проектирование и строительство кабельной линии от вводно-распределительного устройства до жилого дома в 359 квартале</t>
  </si>
  <si>
    <t>55.6.01.05301</t>
  </si>
  <si>
    <t>Вывоз строительного мусора после сноса ветхого и аварийного жилищного фонда, полный или частичный разбор здания (дома), разработка проектно-сметной документации на снос аварийного жилого фонда</t>
  </si>
  <si>
    <t>Постановление от 08.12.2023 № 1897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</si>
</sst>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4" fontId="0" fillId="0" borderId="0" xfId="0" applyNumberFormat="1"/>
    <xf numFmtId="0" fontId="0" fillId="0" borderId="0" xfId="0" applyAlignment="1">
      <alignment horizontal="left"/>
    </xf>
    <xf numFmtId="4" fontId="0" fillId="2" borderId="0" xfId="0" applyNumberFormat="1" applyFill="1"/>
    <xf numFmtId="4" fontId="2" fillId="3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2" borderId="0" xfId="0" applyFill="1"/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Border="1" applyAlignment="1">
      <alignment vertical="top" wrapText="1"/>
    </xf>
    <xf numFmtId="4" fontId="7" fillId="0" borderId="0" xfId="0" applyNumberFormat="1" applyFont="1" applyAlignment="1"/>
    <xf numFmtId="49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7" fillId="0" borderId="0" xfId="0" applyNumberFormat="1" applyFont="1" applyBorder="1" applyAlignment="1">
      <alignment horizontal="right" vertical="top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8"/>
  <sheetViews>
    <sheetView tabSelected="1" view="pageBreakPreview" zoomScale="70" zoomScaleNormal="83" zoomScaleSheetLayoutView="70" workbookViewId="0">
      <pane xSplit="7" ySplit="10" topLeftCell="N11" activePane="bottomRight" state="frozen"/>
      <selection pane="topRight" activeCell="H1" sqref="H1"/>
      <selection pane="bottomLeft" activeCell="A11" sqref="A11"/>
      <selection pane="bottomRight" activeCell="A4" sqref="A4:W4"/>
    </sheetView>
  </sheetViews>
  <sheetFormatPr defaultRowHeight="15"/>
  <cols>
    <col min="1" max="1" width="7" style="38" customWidth="1"/>
    <col min="2" max="2" width="42.140625" style="48" customWidth="1"/>
    <col min="3" max="3" width="41.42578125" style="2" customWidth="1"/>
    <col min="4" max="4" width="11.140625" customWidth="1"/>
    <col min="5" max="5" width="12.140625" customWidth="1"/>
    <col min="6" max="6" width="19" customWidth="1"/>
    <col min="7" max="10" width="12.7109375" style="1" customWidth="1"/>
    <col min="11" max="11" width="12.7109375" style="3" customWidth="1"/>
    <col min="12" max="13" width="12.7109375" style="1" customWidth="1"/>
    <col min="14" max="23" width="12.7109375" customWidth="1"/>
  </cols>
  <sheetData>
    <row r="1" spans="1:23" ht="15" customHeight="1">
      <c r="S1" s="52"/>
      <c r="U1" s="96" t="s">
        <v>109</v>
      </c>
      <c r="V1" s="96"/>
      <c r="W1" s="96"/>
    </row>
    <row r="2" spans="1:23" ht="15" customHeight="1">
      <c r="S2" s="52"/>
      <c r="U2" s="96" t="s">
        <v>0</v>
      </c>
      <c r="V2" s="96"/>
      <c r="W2" s="96"/>
    </row>
    <row r="3" spans="1:23" ht="15" customHeight="1">
      <c r="A3" s="39"/>
      <c r="S3" s="53"/>
      <c r="T3" s="59" t="s">
        <v>114</v>
      </c>
      <c r="U3" s="59"/>
      <c r="V3" s="59"/>
      <c r="W3" s="59"/>
    </row>
    <row r="4" spans="1:23" ht="20.25">
      <c r="A4" s="60" t="s">
        <v>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</row>
    <row r="5" spans="1:23" ht="20.25">
      <c r="A5" s="60" t="s">
        <v>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ht="15.75">
      <c r="A6" s="40"/>
    </row>
    <row r="7" spans="1:23" ht="30" customHeight="1">
      <c r="A7" s="85" t="s">
        <v>3</v>
      </c>
      <c r="B7" s="65" t="s">
        <v>73</v>
      </c>
      <c r="C7" s="63" t="s">
        <v>4</v>
      </c>
      <c r="D7" s="63" t="s">
        <v>5</v>
      </c>
      <c r="E7" s="63"/>
      <c r="F7" s="63"/>
      <c r="G7" s="74" t="s">
        <v>9</v>
      </c>
      <c r="H7" s="58">
        <v>2015</v>
      </c>
      <c r="I7" s="58">
        <v>2016</v>
      </c>
      <c r="J7" s="58">
        <v>2017</v>
      </c>
      <c r="K7" s="86">
        <v>2018</v>
      </c>
      <c r="L7" s="58">
        <v>2019</v>
      </c>
      <c r="M7" s="58">
        <v>2020</v>
      </c>
      <c r="N7" s="58">
        <v>2021</v>
      </c>
      <c r="O7" s="58">
        <v>2022</v>
      </c>
      <c r="P7" s="58">
        <v>2023</v>
      </c>
      <c r="Q7" s="58">
        <v>2024</v>
      </c>
      <c r="R7" s="58">
        <v>2025</v>
      </c>
      <c r="S7" s="58">
        <v>2026</v>
      </c>
      <c r="T7" s="58">
        <v>2027</v>
      </c>
      <c r="U7" s="58">
        <v>2028</v>
      </c>
      <c r="V7" s="58">
        <v>2029</v>
      </c>
      <c r="W7" s="58">
        <v>2030</v>
      </c>
    </row>
    <row r="8" spans="1:23" ht="15" customHeight="1">
      <c r="A8" s="85"/>
      <c r="B8" s="65"/>
      <c r="C8" s="63"/>
      <c r="D8" s="64" t="s">
        <v>6</v>
      </c>
      <c r="E8" s="63" t="s">
        <v>7</v>
      </c>
      <c r="F8" s="63" t="s">
        <v>8</v>
      </c>
      <c r="G8" s="74"/>
      <c r="H8" s="58"/>
      <c r="I8" s="58"/>
      <c r="J8" s="58"/>
      <c r="K8" s="86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</row>
    <row r="9" spans="1:23" ht="21" customHeight="1">
      <c r="A9" s="85"/>
      <c r="B9" s="65"/>
      <c r="C9" s="63"/>
      <c r="D9" s="64"/>
      <c r="E9" s="63"/>
      <c r="F9" s="63"/>
      <c r="G9" s="74"/>
      <c r="H9" s="58"/>
      <c r="I9" s="58"/>
      <c r="J9" s="58"/>
      <c r="K9" s="86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</row>
    <row r="10" spans="1:23" s="44" customFormat="1" ht="15.75">
      <c r="A10" s="11">
        <v>1</v>
      </c>
      <c r="B10" s="45">
        <v>2</v>
      </c>
      <c r="C10" s="37">
        <v>3</v>
      </c>
      <c r="D10" s="37">
        <v>4</v>
      </c>
      <c r="E10" s="37">
        <v>5</v>
      </c>
      <c r="F10" s="37">
        <v>6</v>
      </c>
      <c r="G10" s="37">
        <f>F10+1</f>
        <v>7</v>
      </c>
      <c r="H10" s="37">
        <f t="shared" ref="H10:M10" si="0">G10+1</f>
        <v>8</v>
      </c>
      <c r="I10" s="37">
        <f t="shared" si="0"/>
        <v>9</v>
      </c>
      <c r="J10" s="37">
        <f t="shared" si="0"/>
        <v>10</v>
      </c>
      <c r="K10" s="37">
        <f t="shared" si="0"/>
        <v>11</v>
      </c>
      <c r="L10" s="37">
        <f t="shared" si="0"/>
        <v>12</v>
      </c>
      <c r="M10" s="37">
        <f t="shared" si="0"/>
        <v>13</v>
      </c>
      <c r="N10" s="37">
        <f t="shared" ref="N10:W10" si="1">M10+1</f>
        <v>14</v>
      </c>
      <c r="O10" s="37">
        <f t="shared" si="1"/>
        <v>15</v>
      </c>
      <c r="P10" s="37">
        <f t="shared" si="1"/>
        <v>16</v>
      </c>
      <c r="Q10" s="37">
        <f t="shared" si="1"/>
        <v>17</v>
      </c>
      <c r="R10" s="37">
        <f t="shared" si="1"/>
        <v>18</v>
      </c>
      <c r="S10" s="57">
        <f t="shared" si="1"/>
        <v>19</v>
      </c>
      <c r="T10" s="57">
        <f t="shared" si="1"/>
        <v>20</v>
      </c>
      <c r="U10" s="57">
        <f t="shared" si="1"/>
        <v>21</v>
      </c>
      <c r="V10" s="57">
        <f t="shared" si="1"/>
        <v>22</v>
      </c>
      <c r="W10" s="57">
        <f t="shared" si="1"/>
        <v>23</v>
      </c>
    </row>
    <row r="11" spans="1:23" ht="49.9" customHeight="1">
      <c r="A11" s="75"/>
      <c r="B11" s="97" t="s">
        <v>72</v>
      </c>
      <c r="C11" s="13" t="s">
        <v>10</v>
      </c>
      <c r="D11" s="15" t="s">
        <v>37</v>
      </c>
      <c r="E11" s="15" t="s">
        <v>52</v>
      </c>
      <c r="F11" s="15" t="s">
        <v>92</v>
      </c>
      <c r="G11" s="12">
        <f>SUM(H11:W11)</f>
        <v>422950.35822000005</v>
      </c>
      <c r="H11" s="4">
        <f>H12+H13</f>
        <v>98473.600000000006</v>
      </c>
      <c r="I11" s="4">
        <f>I12+I13</f>
        <v>56469.31</v>
      </c>
      <c r="J11" s="4">
        <f t="shared" ref="J11:W11" si="2">J12+J13</f>
        <v>24465.51</v>
      </c>
      <c r="K11" s="4">
        <f>K12+K13</f>
        <v>11077.029999999999</v>
      </c>
      <c r="L11" s="4">
        <f t="shared" si="2"/>
        <v>19993.309999999998</v>
      </c>
      <c r="M11" s="4">
        <f t="shared" si="2"/>
        <v>42455.8</v>
      </c>
      <c r="N11" s="4">
        <f t="shared" si="2"/>
        <v>24812.3</v>
      </c>
      <c r="O11" s="4">
        <f t="shared" si="2"/>
        <v>35690.370999999999</v>
      </c>
      <c r="P11" s="4">
        <f t="shared" si="2"/>
        <v>23144.198219999998</v>
      </c>
      <c r="Q11" s="4">
        <f t="shared" si="2"/>
        <v>22755.308000000005</v>
      </c>
      <c r="R11" s="4">
        <f t="shared" si="2"/>
        <v>10702.921</v>
      </c>
      <c r="S11" s="4">
        <f t="shared" si="2"/>
        <v>10582.140000000001</v>
      </c>
      <c r="T11" s="4">
        <f t="shared" si="2"/>
        <v>10582.140000000001</v>
      </c>
      <c r="U11" s="4">
        <f t="shared" si="2"/>
        <v>10582.140000000001</v>
      </c>
      <c r="V11" s="4">
        <f t="shared" si="2"/>
        <v>10582.140000000001</v>
      </c>
      <c r="W11" s="4">
        <f t="shared" si="2"/>
        <v>10582.140000000001</v>
      </c>
    </row>
    <row r="12" spans="1:23" ht="49.15" customHeight="1">
      <c r="A12" s="76"/>
      <c r="B12" s="98"/>
      <c r="C12" s="14" t="s">
        <v>11</v>
      </c>
      <c r="D12" s="15" t="s">
        <v>38</v>
      </c>
      <c r="E12" s="15" t="s">
        <v>53</v>
      </c>
      <c r="F12" s="15" t="s">
        <v>92</v>
      </c>
      <c r="G12" s="12">
        <f t="shared" ref="G12:G52" si="3">SUM(H12:W12)</f>
        <v>102313.58992999999</v>
      </c>
      <c r="H12" s="6">
        <f t="shared" ref="H12:Q12" si="4">H16+H25+H40+H49</f>
        <v>5899.5</v>
      </c>
      <c r="I12" s="6">
        <f t="shared" si="4"/>
        <v>6867.25</v>
      </c>
      <c r="J12" s="6">
        <f t="shared" si="4"/>
        <v>6606.2</v>
      </c>
      <c r="K12" s="6">
        <f t="shared" si="4"/>
        <v>7139.41</v>
      </c>
      <c r="L12" s="6">
        <f t="shared" si="4"/>
        <v>13189.74</v>
      </c>
      <c r="M12" s="6">
        <f t="shared" si="4"/>
        <v>26277.55</v>
      </c>
      <c r="N12" s="6">
        <f t="shared" si="4"/>
        <v>15783.74</v>
      </c>
      <c r="O12" s="6">
        <f t="shared" si="4"/>
        <v>13572</v>
      </c>
      <c r="P12" s="6">
        <f t="shared" si="4"/>
        <v>3557.18993</v>
      </c>
      <c r="Q12" s="6">
        <f t="shared" si="4"/>
        <v>3421.01</v>
      </c>
      <c r="R12" s="6">
        <f t="shared" ref="R12:W12" si="5">R16+R25+R40+R49</f>
        <v>0</v>
      </c>
      <c r="S12" s="6">
        <f t="shared" si="5"/>
        <v>0</v>
      </c>
      <c r="T12" s="6">
        <f t="shared" si="5"/>
        <v>0</v>
      </c>
      <c r="U12" s="6">
        <f t="shared" si="5"/>
        <v>0</v>
      </c>
      <c r="V12" s="6">
        <f t="shared" si="5"/>
        <v>0</v>
      </c>
      <c r="W12" s="6">
        <f t="shared" si="5"/>
        <v>0</v>
      </c>
    </row>
    <row r="13" spans="1:23" ht="45.4" customHeight="1">
      <c r="A13" s="77"/>
      <c r="B13" s="99"/>
      <c r="C13" s="14" t="s">
        <v>12</v>
      </c>
      <c r="D13" s="15" t="s">
        <v>39</v>
      </c>
      <c r="E13" s="15" t="s">
        <v>40</v>
      </c>
      <c r="F13" s="15" t="s">
        <v>92</v>
      </c>
      <c r="G13" s="12">
        <f t="shared" si="3"/>
        <v>320636.76829000009</v>
      </c>
      <c r="H13" s="6">
        <f t="shared" ref="H13:M13" si="6">H24+H46</f>
        <v>92574.1</v>
      </c>
      <c r="I13" s="6">
        <f t="shared" si="6"/>
        <v>49602.06</v>
      </c>
      <c r="J13" s="6">
        <f t="shared" si="6"/>
        <v>17859.309999999998</v>
      </c>
      <c r="K13" s="6">
        <f t="shared" si="6"/>
        <v>3937.62</v>
      </c>
      <c r="L13" s="6">
        <f t="shared" si="6"/>
        <v>6803.57</v>
      </c>
      <c r="M13" s="6">
        <f t="shared" si="6"/>
        <v>16178.25</v>
      </c>
      <c r="N13" s="6">
        <f t="shared" ref="N13:W13" si="7">N15+N24++N39+N46</f>
        <v>9028.56</v>
      </c>
      <c r="O13" s="6">
        <f t="shared" si="7"/>
        <v>22118.370999999999</v>
      </c>
      <c r="P13" s="6">
        <f>P15+P24++P39+P46</f>
        <v>19587.008289999998</v>
      </c>
      <c r="Q13" s="6">
        <f t="shared" si="7"/>
        <v>19334.298000000003</v>
      </c>
      <c r="R13" s="6">
        <f t="shared" si="7"/>
        <v>10702.921</v>
      </c>
      <c r="S13" s="6">
        <f t="shared" si="7"/>
        <v>10582.140000000001</v>
      </c>
      <c r="T13" s="6">
        <f t="shared" si="7"/>
        <v>10582.140000000001</v>
      </c>
      <c r="U13" s="6">
        <f t="shared" si="7"/>
        <v>10582.140000000001</v>
      </c>
      <c r="V13" s="6">
        <f t="shared" si="7"/>
        <v>10582.140000000001</v>
      </c>
      <c r="W13" s="6">
        <f t="shared" si="7"/>
        <v>10582.140000000001</v>
      </c>
    </row>
    <row r="14" spans="1:23" s="20" customFormat="1" ht="27.4" customHeight="1">
      <c r="A14" s="66" t="s">
        <v>13</v>
      </c>
      <c r="B14" s="82" t="s">
        <v>14</v>
      </c>
      <c r="C14" s="28" t="s">
        <v>10</v>
      </c>
      <c r="D14" s="29"/>
      <c r="E14" s="29">
        <v>1003</v>
      </c>
      <c r="F14" s="29" t="s">
        <v>91</v>
      </c>
      <c r="G14" s="12">
        <f t="shared" si="3"/>
        <v>2992.862000000001</v>
      </c>
      <c r="H14" s="19">
        <f>H15+H16</f>
        <v>400</v>
      </c>
      <c r="I14" s="19">
        <f t="shared" ref="I14:R14" si="8">I15+I16</f>
        <v>400</v>
      </c>
      <c r="J14" s="19">
        <f t="shared" si="8"/>
        <v>200</v>
      </c>
      <c r="K14" s="19">
        <f t="shared" si="8"/>
        <v>200</v>
      </c>
      <c r="L14" s="19">
        <f t="shared" si="8"/>
        <v>200</v>
      </c>
      <c r="M14" s="19">
        <f t="shared" si="8"/>
        <v>238.23</v>
      </c>
      <c r="N14" s="19">
        <f t="shared" si="8"/>
        <v>230.57</v>
      </c>
      <c r="O14" s="19">
        <f t="shared" si="8"/>
        <v>265.20999999999998</v>
      </c>
      <c r="P14" s="19">
        <f t="shared" si="8"/>
        <v>85.147000000000006</v>
      </c>
      <c r="Q14" s="19">
        <f t="shared" si="8"/>
        <v>110.521</v>
      </c>
      <c r="R14" s="19">
        <f t="shared" si="8"/>
        <v>110.53400000000001</v>
      </c>
      <c r="S14" s="19">
        <f>S15+S16</f>
        <v>110.53</v>
      </c>
      <c r="T14" s="19">
        <f>T15+T16</f>
        <v>110.53</v>
      </c>
      <c r="U14" s="19">
        <f>U15+U16</f>
        <v>110.53</v>
      </c>
      <c r="V14" s="19">
        <f>V15+V16</f>
        <v>110.53</v>
      </c>
      <c r="W14" s="19">
        <f>W15+W16</f>
        <v>110.53</v>
      </c>
    </row>
    <row r="15" spans="1:23" s="20" customFormat="1" ht="67.7" customHeight="1">
      <c r="A15" s="67"/>
      <c r="B15" s="82"/>
      <c r="C15" s="13" t="s">
        <v>12</v>
      </c>
      <c r="D15" s="15" t="s">
        <v>39</v>
      </c>
      <c r="E15" s="15">
        <v>1003</v>
      </c>
      <c r="F15" s="15" t="s">
        <v>91</v>
      </c>
      <c r="G15" s="12">
        <f t="shared" si="3"/>
        <v>1354.6319999999998</v>
      </c>
      <c r="H15" s="27">
        <f>H17</f>
        <v>0</v>
      </c>
      <c r="I15" s="27">
        <f t="shared" ref="I15:R15" si="9">I17</f>
        <v>0</v>
      </c>
      <c r="J15" s="27">
        <f t="shared" si="9"/>
        <v>0</v>
      </c>
      <c r="K15" s="27">
        <f t="shared" si="9"/>
        <v>0</v>
      </c>
      <c r="L15" s="27">
        <f t="shared" si="9"/>
        <v>0</v>
      </c>
      <c r="M15" s="27">
        <f t="shared" si="9"/>
        <v>0</v>
      </c>
      <c r="N15" s="27">
        <f t="shared" si="9"/>
        <v>230.57</v>
      </c>
      <c r="O15" s="27">
        <f t="shared" si="9"/>
        <v>265.20999999999998</v>
      </c>
      <c r="P15" s="27">
        <f t="shared" si="9"/>
        <v>85.147000000000006</v>
      </c>
      <c r="Q15" s="27">
        <f t="shared" si="9"/>
        <v>110.521</v>
      </c>
      <c r="R15" s="27">
        <f t="shared" si="9"/>
        <v>110.53400000000001</v>
      </c>
      <c r="S15" s="27">
        <f t="shared" ref="S15:W16" si="10">S17</f>
        <v>110.53</v>
      </c>
      <c r="T15" s="27">
        <f t="shared" si="10"/>
        <v>110.53</v>
      </c>
      <c r="U15" s="27">
        <f t="shared" si="10"/>
        <v>110.53</v>
      </c>
      <c r="V15" s="27">
        <f t="shared" si="10"/>
        <v>110.53</v>
      </c>
      <c r="W15" s="27">
        <f t="shared" si="10"/>
        <v>110.53</v>
      </c>
    </row>
    <row r="16" spans="1:23" ht="63">
      <c r="A16" s="68"/>
      <c r="B16" s="82"/>
      <c r="C16" s="13" t="s">
        <v>11</v>
      </c>
      <c r="D16" s="15" t="s">
        <v>38</v>
      </c>
      <c r="E16" s="15">
        <v>1003</v>
      </c>
      <c r="F16" s="15" t="s">
        <v>91</v>
      </c>
      <c r="G16" s="12">
        <f t="shared" si="3"/>
        <v>1638.23</v>
      </c>
      <c r="H16" s="27">
        <f>H18</f>
        <v>400</v>
      </c>
      <c r="I16" s="27">
        <f t="shared" ref="I16:R16" si="11">I18</f>
        <v>400</v>
      </c>
      <c r="J16" s="27">
        <f t="shared" si="11"/>
        <v>200</v>
      </c>
      <c r="K16" s="27">
        <f t="shared" si="11"/>
        <v>200</v>
      </c>
      <c r="L16" s="27">
        <f t="shared" si="11"/>
        <v>200</v>
      </c>
      <c r="M16" s="27">
        <f>M18</f>
        <v>238.23</v>
      </c>
      <c r="N16" s="27">
        <f t="shared" si="11"/>
        <v>0</v>
      </c>
      <c r="O16" s="27">
        <f t="shared" si="11"/>
        <v>0</v>
      </c>
      <c r="P16" s="27">
        <f t="shared" si="11"/>
        <v>0</v>
      </c>
      <c r="Q16" s="27">
        <f t="shared" si="11"/>
        <v>0</v>
      </c>
      <c r="R16" s="27">
        <f t="shared" si="11"/>
        <v>0</v>
      </c>
      <c r="S16" s="27">
        <f t="shared" si="10"/>
        <v>0</v>
      </c>
      <c r="T16" s="27">
        <f t="shared" si="10"/>
        <v>0</v>
      </c>
      <c r="U16" s="27">
        <f t="shared" si="10"/>
        <v>0</v>
      </c>
      <c r="V16" s="27">
        <f t="shared" si="10"/>
        <v>0</v>
      </c>
      <c r="W16" s="27">
        <f t="shared" si="10"/>
        <v>0</v>
      </c>
    </row>
    <row r="17" spans="1:23" ht="69.95" customHeight="1">
      <c r="A17" s="83" t="s">
        <v>35</v>
      </c>
      <c r="B17" s="90" t="s">
        <v>15</v>
      </c>
      <c r="C17" s="30" t="s">
        <v>12</v>
      </c>
      <c r="D17" s="15" t="s">
        <v>39</v>
      </c>
      <c r="E17" s="15">
        <v>1003</v>
      </c>
      <c r="F17" s="15" t="s">
        <v>90</v>
      </c>
      <c r="G17" s="12">
        <f>SUM(H17:W17)</f>
        <v>1354.6319999999998</v>
      </c>
      <c r="H17" s="6">
        <f>H21</f>
        <v>0</v>
      </c>
      <c r="I17" s="6">
        <f t="shared" ref="I17:R17" si="12">I21</f>
        <v>0</v>
      </c>
      <c r="J17" s="6">
        <f t="shared" si="12"/>
        <v>0</v>
      </c>
      <c r="K17" s="6">
        <f t="shared" si="12"/>
        <v>0</v>
      </c>
      <c r="L17" s="6">
        <f t="shared" si="12"/>
        <v>0</v>
      </c>
      <c r="M17" s="6">
        <f>M21</f>
        <v>0</v>
      </c>
      <c r="N17" s="6">
        <f>N21</f>
        <v>230.57</v>
      </c>
      <c r="O17" s="6">
        <f t="shared" si="12"/>
        <v>265.20999999999998</v>
      </c>
      <c r="P17" s="6">
        <f t="shared" si="12"/>
        <v>85.147000000000006</v>
      </c>
      <c r="Q17" s="6">
        <f t="shared" si="12"/>
        <v>110.521</v>
      </c>
      <c r="R17" s="6">
        <f t="shared" si="12"/>
        <v>110.53400000000001</v>
      </c>
      <c r="S17" s="6">
        <f>S21</f>
        <v>110.53</v>
      </c>
      <c r="T17" s="6">
        <f>T21</f>
        <v>110.53</v>
      </c>
      <c r="U17" s="6">
        <f>U21</f>
        <v>110.53</v>
      </c>
      <c r="V17" s="6">
        <f>V21</f>
        <v>110.53</v>
      </c>
      <c r="W17" s="6">
        <f>W21</f>
        <v>110.53</v>
      </c>
    </row>
    <row r="18" spans="1:23" ht="63.4" customHeight="1">
      <c r="A18" s="89"/>
      <c r="B18" s="91"/>
      <c r="C18" s="49" t="s">
        <v>11</v>
      </c>
      <c r="D18" s="15" t="s">
        <v>38</v>
      </c>
      <c r="E18" s="15">
        <v>1003</v>
      </c>
      <c r="F18" s="15" t="s">
        <v>90</v>
      </c>
      <c r="G18" s="12">
        <f t="shared" si="3"/>
        <v>1638.23</v>
      </c>
      <c r="H18" s="6">
        <f>H19+H20+H22+H21</f>
        <v>400</v>
      </c>
      <c r="I18" s="6">
        <f t="shared" ref="I18:R18" si="13">I19+I20+I22</f>
        <v>400</v>
      </c>
      <c r="J18" s="6">
        <f t="shared" si="13"/>
        <v>200</v>
      </c>
      <c r="K18" s="6">
        <f t="shared" si="13"/>
        <v>200</v>
      </c>
      <c r="L18" s="6">
        <f t="shared" si="13"/>
        <v>200</v>
      </c>
      <c r="M18" s="6">
        <f>M19+M20+M22</f>
        <v>238.23</v>
      </c>
      <c r="N18" s="6">
        <f t="shared" si="13"/>
        <v>0</v>
      </c>
      <c r="O18" s="6">
        <f t="shared" si="13"/>
        <v>0</v>
      </c>
      <c r="P18" s="6">
        <f t="shared" si="13"/>
        <v>0</v>
      </c>
      <c r="Q18" s="6">
        <f t="shared" si="13"/>
        <v>0</v>
      </c>
      <c r="R18" s="6">
        <f t="shared" si="13"/>
        <v>0</v>
      </c>
      <c r="S18" s="6">
        <f>S19+S20+S22</f>
        <v>0</v>
      </c>
      <c r="T18" s="6">
        <f>T19+T20+T22</f>
        <v>0</v>
      </c>
      <c r="U18" s="6">
        <f>U19+U20+U22</f>
        <v>0</v>
      </c>
      <c r="V18" s="6">
        <f>V19+V20+V22</f>
        <v>0</v>
      </c>
      <c r="W18" s="6">
        <f>W19+W20+W22</f>
        <v>0</v>
      </c>
    </row>
    <row r="19" spans="1:23" ht="85.5" customHeight="1">
      <c r="A19" s="9" t="s">
        <v>36</v>
      </c>
      <c r="B19" s="17" t="s">
        <v>16</v>
      </c>
      <c r="C19" s="7" t="s">
        <v>17</v>
      </c>
      <c r="D19" s="5" t="s">
        <v>38</v>
      </c>
      <c r="E19" s="5">
        <v>1003</v>
      </c>
      <c r="F19" s="5" t="s">
        <v>89</v>
      </c>
      <c r="G19" s="12">
        <f t="shared" si="3"/>
        <v>1000</v>
      </c>
      <c r="H19" s="8">
        <v>400</v>
      </c>
      <c r="I19" s="8">
        <v>400</v>
      </c>
      <c r="J19" s="8">
        <v>200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</row>
    <row r="20" spans="1:23" ht="85.5" customHeight="1">
      <c r="A20" s="9" t="s">
        <v>54</v>
      </c>
      <c r="B20" s="17" t="s">
        <v>65</v>
      </c>
      <c r="C20" s="7" t="s">
        <v>17</v>
      </c>
      <c r="D20" s="26" t="s">
        <v>38</v>
      </c>
      <c r="E20" s="26">
        <v>1003</v>
      </c>
      <c r="F20" s="26" t="s">
        <v>88</v>
      </c>
      <c r="G20" s="12">
        <f t="shared" si="3"/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</row>
    <row r="21" spans="1:23" ht="85.5" customHeight="1">
      <c r="A21" s="78" t="s">
        <v>64</v>
      </c>
      <c r="B21" s="87" t="s">
        <v>55</v>
      </c>
      <c r="C21" s="7" t="s">
        <v>12</v>
      </c>
      <c r="D21" s="50" t="s">
        <v>39</v>
      </c>
      <c r="E21" s="50" t="s">
        <v>56</v>
      </c>
      <c r="F21" s="50" t="s">
        <v>87</v>
      </c>
      <c r="G21" s="12">
        <f t="shared" si="3"/>
        <v>1354.6319999999998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230.57</v>
      </c>
      <c r="O21" s="8">
        <v>265.20999999999998</v>
      </c>
      <c r="P21" s="8">
        <v>85.147000000000006</v>
      </c>
      <c r="Q21" s="8">
        <v>110.521</v>
      </c>
      <c r="R21" s="8">
        <v>110.53400000000001</v>
      </c>
      <c r="S21" s="8">
        <v>110.53</v>
      </c>
      <c r="T21" s="8">
        <v>110.53</v>
      </c>
      <c r="U21" s="8">
        <v>110.53</v>
      </c>
      <c r="V21" s="8">
        <v>110.53</v>
      </c>
      <c r="W21" s="8">
        <v>110.53</v>
      </c>
    </row>
    <row r="22" spans="1:23" ht="69.2" customHeight="1">
      <c r="A22" s="79"/>
      <c r="B22" s="88"/>
      <c r="C22" s="7" t="s">
        <v>17</v>
      </c>
      <c r="D22" s="16" t="s">
        <v>38</v>
      </c>
      <c r="E22" s="16" t="s">
        <v>56</v>
      </c>
      <c r="F22" s="16" t="s">
        <v>87</v>
      </c>
      <c r="G22" s="12">
        <f t="shared" si="3"/>
        <v>638.23</v>
      </c>
      <c r="H22" s="8">
        <v>0</v>
      </c>
      <c r="I22" s="8">
        <v>0</v>
      </c>
      <c r="J22" s="8">
        <v>0</v>
      </c>
      <c r="K22" s="8">
        <v>200</v>
      </c>
      <c r="L22" s="8">
        <v>200</v>
      </c>
      <c r="M22" s="8">
        <v>238.23</v>
      </c>
      <c r="N22" s="51">
        <v>0</v>
      </c>
      <c r="O22" s="51">
        <v>0</v>
      </c>
      <c r="P22" s="51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s="20" customFormat="1" ht="36" customHeight="1">
      <c r="A23" s="66" t="s">
        <v>18</v>
      </c>
      <c r="B23" s="82" t="s">
        <v>74</v>
      </c>
      <c r="C23" s="28" t="s">
        <v>10</v>
      </c>
      <c r="D23" s="29"/>
      <c r="E23" s="29" t="s">
        <v>41</v>
      </c>
      <c r="F23" s="29" t="s">
        <v>86</v>
      </c>
      <c r="G23" s="12">
        <f t="shared" si="3"/>
        <v>272984.54993000004</v>
      </c>
      <c r="H23" s="19">
        <f>H24+H25</f>
        <v>92574.1</v>
      </c>
      <c r="I23" s="19">
        <f t="shared" ref="I23:W23" si="14">I24+I25</f>
        <v>49602.06</v>
      </c>
      <c r="J23" s="19">
        <f t="shared" si="14"/>
        <v>16756.419999999998</v>
      </c>
      <c r="K23" s="19">
        <f>K24+K25</f>
        <v>4337.22</v>
      </c>
      <c r="L23" s="19">
        <f>L24+L25</f>
        <v>12338.439999999999</v>
      </c>
      <c r="M23" s="19">
        <f>M24+M25</f>
        <v>33368.639999999999</v>
      </c>
      <c r="N23" s="19">
        <f t="shared" si="14"/>
        <v>15581.05</v>
      </c>
      <c r="O23" s="19">
        <f t="shared" si="14"/>
        <v>24635.33</v>
      </c>
      <c r="P23" s="19">
        <f t="shared" si="14"/>
        <v>11738.889929999999</v>
      </c>
      <c r="Q23" s="19">
        <f t="shared" si="14"/>
        <v>12052.4</v>
      </c>
      <c r="R23" s="19">
        <f t="shared" si="14"/>
        <v>0</v>
      </c>
      <c r="S23" s="19">
        <f t="shared" si="14"/>
        <v>0</v>
      </c>
      <c r="T23" s="19">
        <f t="shared" si="14"/>
        <v>0</v>
      </c>
      <c r="U23" s="19">
        <f t="shared" si="14"/>
        <v>0</v>
      </c>
      <c r="V23" s="19">
        <f t="shared" si="14"/>
        <v>0</v>
      </c>
      <c r="W23" s="19">
        <f t="shared" si="14"/>
        <v>0</v>
      </c>
    </row>
    <row r="24" spans="1:23" s="23" customFormat="1" ht="60.6" customHeight="1">
      <c r="A24" s="67"/>
      <c r="B24" s="82"/>
      <c r="C24" s="30" t="s">
        <v>12</v>
      </c>
      <c r="D24" s="31" t="s">
        <v>39</v>
      </c>
      <c r="E24" s="31" t="s">
        <v>41</v>
      </c>
      <c r="F24" s="31" t="s">
        <v>86</v>
      </c>
      <c r="G24" s="12">
        <f t="shared" si="3"/>
        <v>216479.61000000004</v>
      </c>
      <c r="H24" s="27">
        <f t="shared" ref="H24:R24" si="15">H26+H34</f>
        <v>92574.1</v>
      </c>
      <c r="I24" s="27">
        <f t="shared" si="15"/>
        <v>49602.06</v>
      </c>
      <c r="J24" s="27">
        <f t="shared" si="15"/>
        <v>16756.419999999998</v>
      </c>
      <c r="K24" s="27">
        <f t="shared" si="15"/>
        <v>3937.62</v>
      </c>
      <c r="L24" s="27">
        <f>L26+L34</f>
        <v>6803.57</v>
      </c>
      <c r="M24" s="27">
        <f t="shared" si="15"/>
        <v>16178.25</v>
      </c>
      <c r="N24" s="27">
        <f t="shared" si="15"/>
        <v>2751.17</v>
      </c>
      <c r="O24" s="27">
        <f t="shared" si="15"/>
        <v>11063.33</v>
      </c>
      <c r="P24" s="27">
        <f>P26+P34</f>
        <v>8181.7</v>
      </c>
      <c r="Q24" s="27">
        <f t="shared" si="15"/>
        <v>8631.39</v>
      </c>
      <c r="R24" s="27">
        <f t="shared" si="15"/>
        <v>0</v>
      </c>
      <c r="S24" s="27">
        <f t="shared" ref="S24:W25" si="16">S26+S34</f>
        <v>0</v>
      </c>
      <c r="T24" s="27">
        <f t="shared" si="16"/>
        <v>0</v>
      </c>
      <c r="U24" s="27">
        <f t="shared" si="16"/>
        <v>0</v>
      </c>
      <c r="V24" s="27">
        <f t="shared" si="16"/>
        <v>0</v>
      </c>
      <c r="W24" s="27">
        <f t="shared" si="16"/>
        <v>0</v>
      </c>
    </row>
    <row r="25" spans="1:23" s="23" customFormat="1" ht="56.45" customHeight="1">
      <c r="A25" s="68"/>
      <c r="B25" s="82"/>
      <c r="C25" s="30" t="s">
        <v>51</v>
      </c>
      <c r="D25" s="31" t="s">
        <v>38</v>
      </c>
      <c r="E25" s="31" t="s">
        <v>41</v>
      </c>
      <c r="F25" s="31" t="s">
        <v>86</v>
      </c>
      <c r="G25" s="12">
        <f t="shared" si="3"/>
        <v>56504.93993</v>
      </c>
      <c r="H25" s="27">
        <f t="shared" ref="H25:R25" si="17">H27+H35</f>
        <v>0</v>
      </c>
      <c r="I25" s="27">
        <f t="shared" si="17"/>
        <v>0</v>
      </c>
      <c r="J25" s="27">
        <f t="shared" si="17"/>
        <v>0</v>
      </c>
      <c r="K25" s="27">
        <f t="shared" si="17"/>
        <v>399.6</v>
      </c>
      <c r="L25" s="27">
        <f t="shared" si="17"/>
        <v>5534.87</v>
      </c>
      <c r="M25" s="27">
        <f t="shared" si="17"/>
        <v>17190.39</v>
      </c>
      <c r="N25" s="27">
        <f>N27+N35</f>
        <v>12829.88</v>
      </c>
      <c r="O25" s="27">
        <f t="shared" si="17"/>
        <v>13572</v>
      </c>
      <c r="P25" s="27">
        <f t="shared" si="17"/>
        <v>3557.18993</v>
      </c>
      <c r="Q25" s="27">
        <f t="shared" si="17"/>
        <v>3421.01</v>
      </c>
      <c r="R25" s="27">
        <f t="shared" si="17"/>
        <v>0</v>
      </c>
      <c r="S25" s="27">
        <f t="shared" si="16"/>
        <v>0</v>
      </c>
      <c r="T25" s="27">
        <f t="shared" si="16"/>
        <v>0</v>
      </c>
      <c r="U25" s="27">
        <f t="shared" si="16"/>
        <v>0</v>
      </c>
      <c r="V25" s="27">
        <f t="shared" si="16"/>
        <v>0</v>
      </c>
      <c r="W25" s="27">
        <f t="shared" si="16"/>
        <v>0</v>
      </c>
    </row>
    <row r="26" spans="1:23" s="23" customFormat="1" ht="63">
      <c r="A26" s="80" t="s">
        <v>42</v>
      </c>
      <c r="B26" s="71" t="s">
        <v>19</v>
      </c>
      <c r="C26" s="30" t="s">
        <v>12</v>
      </c>
      <c r="D26" s="31" t="s">
        <v>39</v>
      </c>
      <c r="E26" s="31" t="s">
        <v>41</v>
      </c>
      <c r="F26" s="31" t="s">
        <v>85</v>
      </c>
      <c r="G26" s="12">
        <f t="shared" si="3"/>
        <v>162870.20000000001</v>
      </c>
      <c r="H26" s="6">
        <f>H28+H29+H30</f>
        <v>92574.1</v>
      </c>
      <c r="I26" s="6">
        <f>I28+I29+I30</f>
        <v>49602.06</v>
      </c>
      <c r="J26" s="6">
        <f>J28+J29+J30</f>
        <v>16756.419999999998</v>
      </c>
      <c r="K26" s="6">
        <f>K28+K29+K30</f>
        <v>3937.62</v>
      </c>
      <c r="L26" s="6">
        <f>L28+L29+L30</f>
        <v>0</v>
      </c>
      <c r="M26" s="6">
        <f t="shared" ref="M26:R26" si="18">M28+M29+M30</f>
        <v>0</v>
      </c>
      <c r="N26" s="6">
        <f t="shared" si="18"/>
        <v>0</v>
      </c>
      <c r="O26" s="6">
        <f t="shared" si="18"/>
        <v>0</v>
      </c>
      <c r="P26" s="6">
        <f t="shared" si="18"/>
        <v>0</v>
      </c>
      <c r="Q26" s="6">
        <f t="shared" si="18"/>
        <v>0</v>
      </c>
      <c r="R26" s="6">
        <f t="shared" si="18"/>
        <v>0</v>
      </c>
      <c r="S26" s="6">
        <f>S28+S29+S30</f>
        <v>0</v>
      </c>
      <c r="T26" s="6">
        <f>T28+T29+T30</f>
        <v>0</v>
      </c>
      <c r="U26" s="6">
        <f>U28+U29+U30</f>
        <v>0</v>
      </c>
      <c r="V26" s="6">
        <f>V28+V29+V30</f>
        <v>0</v>
      </c>
      <c r="W26" s="6">
        <f>W28+W29+W30</f>
        <v>0</v>
      </c>
    </row>
    <row r="27" spans="1:23" s="23" customFormat="1" ht="47.25">
      <c r="A27" s="81"/>
      <c r="B27" s="72"/>
      <c r="C27" s="30" t="s">
        <v>51</v>
      </c>
      <c r="D27" s="31" t="s">
        <v>38</v>
      </c>
      <c r="E27" s="31" t="s">
        <v>41</v>
      </c>
      <c r="F27" s="31"/>
      <c r="G27" s="12">
        <f t="shared" si="3"/>
        <v>56504.93993</v>
      </c>
      <c r="H27" s="6">
        <f>H31+H32</f>
        <v>0</v>
      </c>
      <c r="I27" s="6">
        <f t="shared" ref="I27:R27" si="19">I31+I32</f>
        <v>0</v>
      </c>
      <c r="J27" s="6">
        <f t="shared" si="19"/>
        <v>0</v>
      </c>
      <c r="K27" s="6">
        <f t="shared" si="19"/>
        <v>399.6</v>
      </c>
      <c r="L27" s="6">
        <f>L31+L32</f>
        <v>5534.87</v>
      </c>
      <c r="M27" s="6">
        <f>M31+M32+M33</f>
        <v>17190.39</v>
      </c>
      <c r="N27" s="6">
        <f>N31+N32</f>
        <v>12829.88</v>
      </c>
      <c r="O27" s="6">
        <f t="shared" si="19"/>
        <v>13572</v>
      </c>
      <c r="P27" s="6">
        <f t="shared" si="19"/>
        <v>3557.18993</v>
      </c>
      <c r="Q27" s="6">
        <f t="shared" si="19"/>
        <v>3421.01</v>
      </c>
      <c r="R27" s="6">
        <f t="shared" si="19"/>
        <v>0</v>
      </c>
      <c r="S27" s="6">
        <f>S31+S32</f>
        <v>0</v>
      </c>
      <c r="T27" s="6">
        <f>T31+T32</f>
        <v>0</v>
      </c>
      <c r="U27" s="6">
        <f>U31+U32</f>
        <v>0</v>
      </c>
      <c r="V27" s="6">
        <f>V31+V32</f>
        <v>0</v>
      </c>
      <c r="W27" s="6">
        <f>W31+W32</f>
        <v>0</v>
      </c>
    </row>
    <row r="28" spans="1:23" ht="97.5" customHeight="1">
      <c r="A28" s="10" t="s">
        <v>43</v>
      </c>
      <c r="B28" s="17" t="s">
        <v>20</v>
      </c>
      <c r="C28" s="7" t="s">
        <v>12</v>
      </c>
      <c r="D28" s="5" t="s">
        <v>39</v>
      </c>
      <c r="E28" s="5" t="s">
        <v>41</v>
      </c>
      <c r="F28" s="5" t="s">
        <v>84</v>
      </c>
      <c r="G28" s="12">
        <f t="shared" si="3"/>
        <v>162870.20000000001</v>
      </c>
      <c r="H28" s="8">
        <v>92574.1</v>
      </c>
      <c r="I28" s="8">
        <v>49602.06</v>
      </c>
      <c r="J28" s="8">
        <v>16756.419999999998</v>
      </c>
      <c r="K28" s="8">
        <v>3937.62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94.5" hidden="1">
      <c r="A29" s="10" t="s">
        <v>44</v>
      </c>
      <c r="B29" s="17" t="s">
        <v>60</v>
      </c>
      <c r="C29" s="7" t="s">
        <v>12</v>
      </c>
      <c r="D29" s="18" t="s">
        <v>39</v>
      </c>
      <c r="E29" s="18" t="s">
        <v>41</v>
      </c>
      <c r="F29" s="18"/>
      <c r="G29" s="12">
        <f t="shared" si="3"/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10.25" hidden="1">
      <c r="A30" s="10" t="s">
        <v>59</v>
      </c>
      <c r="B30" s="17" t="s">
        <v>75</v>
      </c>
      <c r="C30" s="7" t="s">
        <v>12</v>
      </c>
      <c r="D30" s="18" t="s">
        <v>39</v>
      </c>
      <c r="E30" s="18" t="s">
        <v>41</v>
      </c>
      <c r="F30" s="18"/>
      <c r="G30" s="12">
        <f t="shared" si="3"/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47.25">
      <c r="A31" s="10" t="s">
        <v>61</v>
      </c>
      <c r="B31" s="17" t="s">
        <v>21</v>
      </c>
      <c r="C31" s="7" t="s">
        <v>22</v>
      </c>
      <c r="D31" s="5" t="s">
        <v>38</v>
      </c>
      <c r="E31" s="5" t="s">
        <v>41</v>
      </c>
      <c r="F31" s="5" t="s">
        <v>70</v>
      </c>
      <c r="G31" s="12">
        <f t="shared" si="3"/>
        <v>399.6</v>
      </c>
      <c r="H31" s="8">
        <v>0</v>
      </c>
      <c r="I31" s="8">
        <v>0</v>
      </c>
      <c r="J31" s="8">
        <v>0</v>
      </c>
      <c r="K31" s="8">
        <v>399.6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  <row r="32" spans="1:23" ht="96.2" customHeight="1">
      <c r="A32" s="10" t="s">
        <v>68</v>
      </c>
      <c r="B32" s="56" t="s">
        <v>113</v>
      </c>
      <c r="C32" s="7" t="s">
        <v>22</v>
      </c>
      <c r="D32" s="32" t="s">
        <v>38</v>
      </c>
      <c r="E32" s="32" t="s">
        <v>41</v>
      </c>
      <c r="F32" s="32" t="s">
        <v>69</v>
      </c>
      <c r="G32" s="12">
        <f t="shared" si="3"/>
        <v>55827.499929999998</v>
      </c>
      <c r="H32" s="8">
        <v>0</v>
      </c>
      <c r="I32" s="8">
        <v>0</v>
      </c>
      <c r="J32" s="8">
        <v>0</v>
      </c>
      <c r="K32" s="8">
        <v>0</v>
      </c>
      <c r="L32" s="8">
        <v>5534.87</v>
      </c>
      <c r="M32" s="8">
        <v>16912.55</v>
      </c>
      <c r="N32" s="8">
        <v>12829.88</v>
      </c>
      <c r="O32" s="8">
        <v>13572</v>
      </c>
      <c r="P32" s="8">
        <v>3557.18993</v>
      </c>
      <c r="Q32" s="8">
        <v>3421.01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</row>
    <row r="33" spans="1:23" ht="71.25" customHeight="1">
      <c r="A33" s="9" t="s">
        <v>95</v>
      </c>
      <c r="B33" s="47" t="s">
        <v>98</v>
      </c>
      <c r="C33" s="7" t="s">
        <v>96</v>
      </c>
      <c r="D33" s="33" t="s">
        <v>38</v>
      </c>
      <c r="E33" s="34" t="s">
        <v>41</v>
      </c>
      <c r="F33" s="33" t="s">
        <v>97</v>
      </c>
      <c r="G33" s="12">
        <f t="shared" si="3"/>
        <v>277.83999999999997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277.83999999999997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</row>
    <row r="34" spans="1:23" ht="69.75" customHeight="1">
      <c r="A34" s="83" t="s">
        <v>62</v>
      </c>
      <c r="B34" s="69" t="s">
        <v>76</v>
      </c>
      <c r="C34" s="30" t="s">
        <v>12</v>
      </c>
      <c r="D34" s="31" t="s">
        <v>39</v>
      </c>
      <c r="E34" s="31" t="s">
        <v>41</v>
      </c>
      <c r="F34" s="15" t="s">
        <v>66</v>
      </c>
      <c r="G34" s="12">
        <f t="shared" si="3"/>
        <v>53609.409999999996</v>
      </c>
      <c r="H34" s="6">
        <f>H36</f>
        <v>0</v>
      </c>
      <c r="I34" s="6">
        <f t="shared" ref="I34:R34" si="20">I36</f>
        <v>0</v>
      </c>
      <c r="J34" s="6">
        <f t="shared" si="20"/>
        <v>0</v>
      </c>
      <c r="K34" s="6">
        <f t="shared" si="20"/>
        <v>0</v>
      </c>
      <c r="L34" s="6">
        <f>L36</f>
        <v>6803.57</v>
      </c>
      <c r="M34" s="6">
        <f>M36</f>
        <v>16178.25</v>
      </c>
      <c r="N34" s="6">
        <f t="shared" si="20"/>
        <v>2751.17</v>
      </c>
      <c r="O34" s="6">
        <f t="shared" si="20"/>
        <v>11063.33</v>
      </c>
      <c r="P34" s="6">
        <f>P36</f>
        <v>8181.7</v>
      </c>
      <c r="Q34" s="6">
        <f t="shared" si="20"/>
        <v>8631.39</v>
      </c>
      <c r="R34" s="6">
        <f t="shared" si="20"/>
        <v>0</v>
      </c>
      <c r="S34" s="6">
        <f t="shared" ref="S34:W35" si="21">S36</f>
        <v>0</v>
      </c>
      <c r="T34" s="6">
        <f t="shared" si="21"/>
        <v>0</v>
      </c>
      <c r="U34" s="6">
        <f t="shared" si="21"/>
        <v>0</v>
      </c>
      <c r="V34" s="6">
        <f t="shared" si="21"/>
        <v>0</v>
      </c>
      <c r="W34" s="6">
        <f t="shared" si="21"/>
        <v>0</v>
      </c>
    </row>
    <row r="35" spans="1:23" ht="51.75" customHeight="1">
      <c r="A35" s="84"/>
      <c r="B35" s="70"/>
      <c r="C35" s="30" t="s">
        <v>51</v>
      </c>
      <c r="D35" s="31" t="s">
        <v>38</v>
      </c>
      <c r="E35" s="31" t="s">
        <v>41</v>
      </c>
      <c r="F35" s="15"/>
      <c r="G35" s="12">
        <f t="shared" si="3"/>
        <v>0</v>
      </c>
      <c r="H35" s="6">
        <f>H37</f>
        <v>0</v>
      </c>
      <c r="I35" s="6">
        <f t="shared" ref="I35:R35" si="22">I37</f>
        <v>0</v>
      </c>
      <c r="J35" s="6">
        <f t="shared" si="22"/>
        <v>0</v>
      </c>
      <c r="K35" s="6">
        <f t="shared" si="22"/>
        <v>0</v>
      </c>
      <c r="L35" s="6">
        <f>L37</f>
        <v>0</v>
      </c>
      <c r="M35" s="6">
        <f>M37</f>
        <v>0</v>
      </c>
      <c r="N35" s="6">
        <f t="shared" si="22"/>
        <v>0</v>
      </c>
      <c r="O35" s="6">
        <f t="shared" si="22"/>
        <v>0</v>
      </c>
      <c r="P35" s="6">
        <f t="shared" si="22"/>
        <v>0</v>
      </c>
      <c r="Q35" s="6">
        <f t="shared" si="22"/>
        <v>0</v>
      </c>
      <c r="R35" s="6">
        <f t="shared" si="22"/>
        <v>0</v>
      </c>
      <c r="S35" s="6">
        <f t="shared" si="21"/>
        <v>0</v>
      </c>
      <c r="T35" s="6">
        <f t="shared" si="21"/>
        <v>0</v>
      </c>
      <c r="U35" s="6">
        <f t="shared" si="21"/>
        <v>0</v>
      </c>
      <c r="V35" s="6">
        <f t="shared" si="21"/>
        <v>0</v>
      </c>
      <c r="W35" s="6">
        <f t="shared" si="21"/>
        <v>0</v>
      </c>
    </row>
    <row r="36" spans="1:23" s="24" customFormat="1" ht="63.75" customHeight="1">
      <c r="A36" s="78" t="s">
        <v>63</v>
      </c>
      <c r="B36" s="93" t="s">
        <v>67</v>
      </c>
      <c r="C36" s="21" t="s">
        <v>12</v>
      </c>
      <c r="D36" s="22" t="s">
        <v>39</v>
      </c>
      <c r="E36" s="22" t="s">
        <v>41</v>
      </c>
      <c r="F36" s="25" t="s">
        <v>71</v>
      </c>
      <c r="G36" s="12">
        <f t="shared" si="3"/>
        <v>53609.409999999996</v>
      </c>
      <c r="H36" s="8">
        <v>0</v>
      </c>
      <c r="I36" s="8">
        <v>0</v>
      </c>
      <c r="J36" s="8">
        <v>0</v>
      </c>
      <c r="K36" s="8">
        <v>0</v>
      </c>
      <c r="L36" s="8">
        <v>6803.57</v>
      </c>
      <c r="M36" s="8">
        <v>16178.25</v>
      </c>
      <c r="N36" s="8">
        <v>2751.17</v>
      </c>
      <c r="O36" s="55">
        <v>11063.33</v>
      </c>
      <c r="P36" s="8">
        <v>8181.7</v>
      </c>
      <c r="Q36" s="8">
        <v>8631.39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</row>
    <row r="37" spans="1:23" s="24" customFormat="1" ht="51.75" customHeight="1">
      <c r="A37" s="92"/>
      <c r="B37" s="94"/>
      <c r="C37" s="21" t="s">
        <v>51</v>
      </c>
      <c r="D37" s="22" t="s">
        <v>38</v>
      </c>
      <c r="E37" s="22" t="s">
        <v>41</v>
      </c>
      <c r="F37" s="25"/>
      <c r="G37" s="12">
        <f t="shared" si="3"/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</row>
    <row r="38" spans="1:23" s="24" customFormat="1" ht="15.75">
      <c r="A38" s="66" t="s">
        <v>23</v>
      </c>
      <c r="B38" s="90" t="s">
        <v>77</v>
      </c>
      <c r="C38" s="28" t="s">
        <v>10</v>
      </c>
      <c r="D38" s="29"/>
      <c r="E38" s="29" t="s">
        <v>47</v>
      </c>
      <c r="F38" s="29" t="s">
        <v>83</v>
      </c>
      <c r="G38" s="12">
        <f t="shared" si="3"/>
        <v>145236.61628999998</v>
      </c>
      <c r="H38" s="19">
        <f>H39+H40</f>
        <v>5499.5</v>
      </c>
      <c r="I38" s="19">
        <f t="shared" ref="I38:R38" si="23">I39+I40</f>
        <v>6467.25</v>
      </c>
      <c r="J38" s="19">
        <f t="shared" si="23"/>
        <v>6406.2</v>
      </c>
      <c r="K38" s="19">
        <f t="shared" si="23"/>
        <v>6539.8099999999995</v>
      </c>
      <c r="L38" s="19">
        <f t="shared" si="23"/>
        <v>7454.87</v>
      </c>
      <c r="M38" s="19">
        <f t="shared" si="23"/>
        <v>8533.27</v>
      </c>
      <c r="N38" s="19">
        <f t="shared" si="23"/>
        <v>8682.9</v>
      </c>
      <c r="O38" s="19">
        <f t="shared" si="23"/>
        <v>10789.831</v>
      </c>
      <c r="P38" s="19">
        <f t="shared" si="23"/>
        <v>11320.16129</v>
      </c>
      <c r="Q38" s="19">
        <f t="shared" si="23"/>
        <v>10592.387000000001</v>
      </c>
      <c r="R38" s="19">
        <f t="shared" si="23"/>
        <v>10592.387000000001</v>
      </c>
      <c r="S38" s="19">
        <f>S39+S40</f>
        <v>10471.61</v>
      </c>
      <c r="T38" s="19">
        <f>T39+T40</f>
        <v>10471.61</v>
      </c>
      <c r="U38" s="19">
        <f>U39+U40</f>
        <v>10471.61</v>
      </c>
      <c r="V38" s="19">
        <f>V39+V40</f>
        <v>10471.61</v>
      </c>
      <c r="W38" s="19">
        <f>W39+W40</f>
        <v>10471.61</v>
      </c>
    </row>
    <row r="39" spans="1:23" s="24" customFormat="1" ht="70.7" customHeight="1">
      <c r="A39" s="67"/>
      <c r="B39" s="95"/>
      <c r="C39" s="49" t="s">
        <v>12</v>
      </c>
      <c r="D39" s="31" t="s">
        <v>39</v>
      </c>
      <c r="E39" s="15" t="s">
        <v>47</v>
      </c>
      <c r="F39" s="15" t="s">
        <v>83</v>
      </c>
      <c r="G39" s="12">
        <f t="shared" si="3"/>
        <v>101699.63629000001</v>
      </c>
      <c r="H39" s="12">
        <f>H41</f>
        <v>0</v>
      </c>
      <c r="I39" s="12">
        <f t="shared" ref="I39:R39" si="24">I41</f>
        <v>0</v>
      </c>
      <c r="J39" s="12">
        <f t="shared" si="24"/>
        <v>0</v>
      </c>
      <c r="K39" s="12">
        <f t="shared" si="24"/>
        <v>0</v>
      </c>
      <c r="L39" s="12">
        <f t="shared" si="24"/>
        <v>0</v>
      </c>
      <c r="M39" s="12">
        <f t="shared" si="24"/>
        <v>0</v>
      </c>
      <c r="N39" s="12">
        <f t="shared" si="24"/>
        <v>6046.82</v>
      </c>
      <c r="O39" s="12">
        <f t="shared" si="24"/>
        <v>10789.831</v>
      </c>
      <c r="P39" s="12">
        <f t="shared" si="24"/>
        <v>11320.16129</v>
      </c>
      <c r="Q39" s="12">
        <f t="shared" si="24"/>
        <v>10592.387000000001</v>
      </c>
      <c r="R39" s="12">
        <f t="shared" si="24"/>
        <v>10592.387000000001</v>
      </c>
      <c r="S39" s="12">
        <f t="shared" ref="S39:W41" si="25">S41</f>
        <v>10471.61</v>
      </c>
      <c r="T39" s="12">
        <f t="shared" si="25"/>
        <v>10471.61</v>
      </c>
      <c r="U39" s="12">
        <f t="shared" si="25"/>
        <v>10471.61</v>
      </c>
      <c r="V39" s="12">
        <f t="shared" si="25"/>
        <v>10471.61</v>
      </c>
      <c r="W39" s="12">
        <f t="shared" si="25"/>
        <v>10471.61</v>
      </c>
    </row>
    <row r="40" spans="1:23" s="20" customFormat="1" ht="63.4" customHeight="1">
      <c r="A40" s="68"/>
      <c r="B40" s="91"/>
      <c r="C40" s="49" t="s">
        <v>24</v>
      </c>
      <c r="D40" s="15" t="s">
        <v>38</v>
      </c>
      <c r="E40" s="15" t="s">
        <v>47</v>
      </c>
      <c r="F40" s="15" t="s">
        <v>83</v>
      </c>
      <c r="G40" s="12">
        <f t="shared" si="3"/>
        <v>43536.98</v>
      </c>
      <c r="H40" s="12">
        <f>H42</f>
        <v>5499.5</v>
      </c>
      <c r="I40" s="12">
        <f t="shared" ref="I40:R41" si="26">I42</f>
        <v>6467.25</v>
      </c>
      <c r="J40" s="12">
        <f t="shared" si="26"/>
        <v>6406.2</v>
      </c>
      <c r="K40" s="12">
        <f t="shared" si="26"/>
        <v>6539.8099999999995</v>
      </c>
      <c r="L40" s="12">
        <f t="shared" si="26"/>
        <v>7454.87</v>
      </c>
      <c r="M40" s="12">
        <f t="shared" si="26"/>
        <v>8533.27</v>
      </c>
      <c r="N40" s="12">
        <f t="shared" si="26"/>
        <v>2636.08</v>
      </c>
      <c r="O40" s="12">
        <f t="shared" si="26"/>
        <v>0</v>
      </c>
      <c r="P40" s="12">
        <f t="shared" si="26"/>
        <v>0</v>
      </c>
      <c r="Q40" s="12">
        <f t="shared" si="26"/>
        <v>0</v>
      </c>
      <c r="R40" s="12">
        <f t="shared" si="26"/>
        <v>0</v>
      </c>
      <c r="S40" s="12">
        <f t="shared" si="25"/>
        <v>0</v>
      </c>
      <c r="T40" s="12">
        <f t="shared" si="25"/>
        <v>0</v>
      </c>
      <c r="U40" s="12">
        <f t="shared" si="25"/>
        <v>0</v>
      </c>
      <c r="V40" s="12">
        <f t="shared" si="25"/>
        <v>0</v>
      </c>
      <c r="W40" s="12">
        <f t="shared" si="25"/>
        <v>0</v>
      </c>
    </row>
    <row r="41" spans="1:23" s="20" customFormat="1" ht="67.7" customHeight="1">
      <c r="A41" s="83" t="s">
        <v>45</v>
      </c>
      <c r="B41" s="90" t="s">
        <v>25</v>
      </c>
      <c r="C41" s="49" t="s">
        <v>12</v>
      </c>
      <c r="D41" s="15" t="s">
        <v>39</v>
      </c>
      <c r="E41" s="15" t="s">
        <v>47</v>
      </c>
      <c r="F41" s="15" t="s">
        <v>82</v>
      </c>
      <c r="G41" s="12">
        <f t="shared" si="3"/>
        <v>101699.63629000001</v>
      </c>
      <c r="H41" s="6">
        <f>H43</f>
        <v>0</v>
      </c>
      <c r="I41" s="6">
        <f t="shared" si="26"/>
        <v>0</v>
      </c>
      <c r="J41" s="6">
        <f t="shared" si="26"/>
        <v>0</v>
      </c>
      <c r="K41" s="6">
        <f t="shared" si="26"/>
        <v>0</v>
      </c>
      <c r="L41" s="6">
        <f t="shared" si="26"/>
        <v>0</v>
      </c>
      <c r="M41" s="6">
        <f t="shared" si="26"/>
        <v>0</v>
      </c>
      <c r="N41" s="6">
        <f>N43</f>
        <v>6046.82</v>
      </c>
      <c r="O41" s="6">
        <f t="shared" si="26"/>
        <v>10789.831</v>
      </c>
      <c r="P41" s="6">
        <f t="shared" si="26"/>
        <v>11320.16129</v>
      </c>
      <c r="Q41" s="6">
        <f t="shared" si="26"/>
        <v>10592.387000000001</v>
      </c>
      <c r="R41" s="6">
        <f t="shared" si="26"/>
        <v>10592.387000000001</v>
      </c>
      <c r="S41" s="6">
        <f t="shared" si="25"/>
        <v>10471.61</v>
      </c>
      <c r="T41" s="6">
        <f t="shared" si="25"/>
        <v>10471.61</v>
      </c>
      <c r="U41" s="6">
        <f t="shared" si="25"/>
        <v>10471.61</v>
      </c>
      <c r="V41" s="6">
        <f t="shared" si="25"/>
        <v>10471.61</v>
      </c>
      <c r="W41" s="6">
        <f t="shared" si="25"/>
        <v>10471.61</v>
      </c>
    </row>
    <row r="42" spans="1:23" ht="63.4" customHeight="1">
      <c r="A42" s="89"/>
      <c r="B42" s="91"/>
      <c r="C42" s="49" t="s">
        <v>24</v>
      </c>
      <c r="D42" s="15" t="s">
        <v>38</v>
      </c>
      <c r="E42" s="15" t="s">
        <v>47</v>
      </c>
      <c r="F42" s="15" t="s">
        <v>82</v>
      </c>
      <c r="G42" s="12">
        <f t="shared" si="3"/>
        <v>43536.98</v>
      </c>
      <c r="H42" s="6">
        <f>H44+H45</f>
        <v>5499.5</v>
      </c>
      <c r="I42" s="6">
        <f t="shared" ref="I42:R42" si="27">I44+I45</f>
        <v>6467.25</v>
      </c>
      <c r="J42" s="6">
        <f t="shared" si="27"/>
        <v>6406.2</v>
      </c>
      <c r="K42" s="6">
        <f t="shared" si="27"/>
        <v>6539.8099999999995</v>
      </c>
      <c r="L42" s="6">
        <f t="shared" si="27"/>
        <v>7454.87</v>
      </c>
      <c r="M42" s="6">
        <f t="shared" si="27"/>
        <v>8533.27</v>
      </c>
      <c r="N42" s="6">
        <f t="shared" si="27"/>
        <v>2636.08</v>
      </c>
      <c r="O42" s="6">
        <f t="shared" si="27"/>
        <v>0</v>
      </c>
      <c r="P42" s="6">
        <f t="shared" si="27"/>
        <v>0</v>
      </c>
      <c r="Q42" s="6">
        <f t="shared" si="27"/>
        <v>0</v>
      </c>
      <c r="R42" s="6">
        <f t="shared" si="27"/>
        <v>0</v>
      </c>
      <c r="S42" s="6">
        <f>S44+S45</f>
        <v>0</v>
      </c>
      <c r="T42" s="6">
        <f>T44+T45</f>
        <v>0</v>
      </c>
      <c r="U42" s="6">
        <f>U44+U45</f>
        <v>0</v>
      </c>
      <c r="V42" s="6">
        <f>V44+V45</f>
        <v>0</v>
      </c>
      <c r="W42" s="6">
        <f>W44+W45</f>
        <v>0</v>
      </c>
    </row>
    <row r="43" spans="1:23" ht="78.400000000000006" customHeight="1">
      <c r="A43" s="78" t="s">
        <v>46</v>
      </c>
      <c r="B43" s="87" t="s">
        <v>57</v>
      </c>
      <c r="C43" s="7" t="s">
        <v>12</v>
      </c>
      <c r="D43" s="50" t="s">
        <v>39</v>
      </c>
      <c r="E43" s="50" t="s">
        <v>47</v>
      </c>
      <c r="F43" s="50" t="s">
        <v>108</v>
      </c>
      <c r="G43" s="12">
        <f t="shared" si="3"/>
        <v>101699.63629000001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6046.82</v>
      </c>
      <c r="O43" s="55">
        <v>10789.831</v>
      </c>
      <c r="P43" s="8">
        <v>11320.16129</v>
      </c>
      <c r="Q43" s="8">
        <v>10592.387000000001</v>
      </c>
      <c r="R43" s="8">
        <v>10592.387000000001</v>
      </c>
      <c r="S43" s="8">
        <v>10471.61</v>
      </c>
      <c r="T43" s="8">
        <v>10471.61</v>
      </c>
      <c r="U43" s="8">
        <v>10471.61</v>
      </c>
      <c r="V43" s="8">
        <v>10471.61</v>
      </c>
      <c r="W43" s="8">
        <v>10471.61</v>
      </c>
    </row>
    <row r="44" spans="1:23" ht="41.25" customHeight="1">
      <c r="A44" s="79"/>
      <c r="B44" s="88"/>
      <c r="C44" s="21" t="s">
        <v>26</v>
      </c>
      <c r="D44" s="5" t="s">
        <v>38</v>
      </c>
      <c r="E44" s="5" t="s">
        <v>47</v>
      </c>
      <c r="F44" s="5" t="s">
        <v>81</v>
      </c>
      <c r="G44" s="12">
        <f t="shared" si="3"/>
        <v>40776.65</v>
      </c>
      <c r="H44" s="8">
        <v>5196.8999999999996</v>
      </c>
      <c r="I44" s="8">
        <v>5540.09</v>
      </c>
      <c r="J44" s="8">
        <v>5401.94</v>
      </c>
      <c r="K44" s="8">
        <v>6013.5</v>
      </c>
      <c r="L44" s="8">
        <v>7454.87</v>
      </c>
      <c r="M44" s="8">
        <v>8533.27</v>
      </c>
      <c r="N44" s="8">
        <v>2636.08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</row>
    <row r="45" spans="1:23" ht="64.5" customHeight="1">
      <c r="A45" s="43" t="s">
        <v>27</v>
      </c>
      <c r="B45" s="17" t="s">
        <v>58</v>
      </c>
      <c r="C45" s="7" t="s">
        <v>26</v>
      </c>
      <c r="D45" s="5" t="s">
        <v>38</v>
      </c>
      <c r="E45" s="5" t="s">
        <v>47</v>
      </c>
      <c r="F45" s="5" t="s">
        <v>48</v>
      </c>
      <c r="G45" s="12">
        <f t="shared" si="3"/>
        <v>2760.33</v>
      </c>
      <c r="H45" s="8">
        <v>302.60000000000002</v>
      </c>
      <c r="I45" s="8">
        <v>927.16</v>
      </c>
      <c r="J45" s="8">
        <v>1004.26</v>
      </c>
      <c r="K45" s="8">
        <v>526.30999999999995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</row>
    <row r="46" spans="1:23" s="20" customFormat="1" ht="91.5" customHeight="1">
      <c r="A46" s="42" t="s">
        <v>28</v>
      </c>
      <c r="B46" s="46" t="s">
        <v>29</v>
      </c>
      <c r="C46" s="13" t="s">
        <v>12</v>
      </c>
      <c r="D46" s="15" t="s">
        <v>39</v>
      </c>
      <c r="E46" s="15">
        <v>1004</v>
      </c>
      <c r="F46" s="15" t="s">
        <v>80</v>
      </c>
      <c r="G46" s="12">
        <f t="shared" si="3"/>
        <v>1102.8900000000001</v>
      </c>
      <c r="H46" s="19">
        <f>H47</f>
        <v>0</v>
      </c>
      <c r="I46" s="19">
        <f t="shared" ref="I46:W47" si="28">I47</f>
        <v>0</v>
      </c>
      <c r="J46" s="19">
        <f t="shared" si="28"/>
        <v>1102.8900000000001</v>
      </c>
      <c r="K46" s="19">
        <f t="shared" si="28"/>
        <v>0</v>
      </c>
      <c r="L46" s="19">
        <f t="shared" si="28"/>
        <v>0</v>
      </c>
      <c r="M46" s="19">
        <f t="shared" si="28"/>
        <v>0</v>
      </c>
      <c r="N46" s="19">
        <f t="shared" si="28"/>
        <v>0</v>
      </c>
      <c r="O46" s="19">
        <f t="shared" si="28"/>
        <v>0</v>
      </c>
      <c r="P46" s="19">
        <f t="shared" si="28"/>
        <v>0</v>
      </c>
      <c r="Q46" s="19">
        <f t="shared" si="28"/>
        <v>0</v>
      </c>
      <c r="R46" s="19">
        <f t="shared" si="28"/>
        <v>0</v>
      </c>
      <c r="S46" s="19">
        <f t="shared" si="28"/>
        <v>0</v>
      </c>
      <c r="T46" s="19">
        <f t="shared" si="28"/>
        <v>0</v>
      </c>
      <c r="U46" s="19">
        <f t="shared" si="28"/>
        <v>0</v>
      </c>
      <c r="V46" s="19">
        <f t="shared" si="28"/>
        <v>0</v>
      </c>
      <c r="W46" s="19">
        <f t="shared" si="28"/>
        <v>0</v>
      </c>
    </row>
    <row r="47" spans="1:23" ht="100.5" customHeight="1">
      <c r="A47" s="41" t="s">
        <v>49</v>
      </c>
      <c r="B47" s="46" t="s">
        <v>30</v>
      </c>
      <c r="C47" s="13" t="s">
        <v>12</v>
      </c>
      <c r="D47" s="15" t="s">
        <v>39</v>
      </c>
      <c r="E47" s="15">
        <v>1004</v>
      </c>
      <c r="F47" s="15" t="s">
        <v>79</v>
      </c>
      <c r="G47" s="12">
        <f t="shared" si="3"/>
        <v>1102.8900000000001</v>
      </c>
      <c r="H47" s="6">
        <f>H48</f>
        <v>0</v>
      </c>
      <c r="I47" s="6">
        <f t="shared" ref="I47:Q47" si="29">I48</f>
        <v>0</v>
      </c>
      <c r="J47" s="6">
        <f t="shared" si="29"/>
        <v>1102.8900000000001</v>
      </c>
      <c r="K47" s="6">
        <f t="shared" si="29"/>
        <v>0</v>
      </c>
      <c r="L47" s="6">
        <f t="shared" si="29"/>
        <v>0</v>
      </c>
      <c r="M47" s="6">
        <f t="shared" si="29"/>
        <v>0</v>
      </c>
      <c r="N47" s="6">
        <f t="shared" si="29"/>
        <v>0</v>
      </c>
      <c r="O47" s="6">
        <f t="shared" si="29"/>
        <v>0</v>
      </c>
      <c r="P47" s="6">
        <f t="shared" si="29"/>
        <v>0</v>
      </c>
      <c r="Q47" s="6">
        <f t="shared" si="29"/>
        <v>0</v>
      </c>
      <c r="R47" s="6">
        <f>R48</f>
        <v>0</v>
      </c>
      <c r="S47" s="6">
        <f t="shared" si="28"/>
        <v>0</v>
      </c>
      <c r="T47" s="6">
        <f t="shared" si="28"/>
        <v>0</v>
      </c>
      <c r="U47" s="6">
        <f t="shared" si="28"/>
        <v>0</v>
      </c>
      <c r="V47" s="6">
        <f t="shared" si="28"/>
        <v>0</v>
      </c>
      <c r="W47" s="6">
        <f t="shared" si="28"/>
        <v>0</v>
      </c>
    </row>
    <row r="48" spans="1:23" ht="68.25" customHeight="1">
      <c r="A48" s="10" t="s">
        <v>50</v>
      </c>
      <c r="B48" s="17" t="s">
        <v>31</v>
      </c>
      <c r="C48" s="7" t="s">
        <v>12</v>
      </c>
      <c r="D48" s="5" t="s">
        <v>39</v>
      </c>
      <c r="E48" s="5">
        <v>1004</v>
      </c>
      <c r="F48" s="5" t="s">
        <v>78</v>
      </c>
      <c r="G48" s="12">
        <f t="shared" si="3"/>
        <v>1102.8900000000001</v>
      </c>
      <c r="H48" s="8">
        <v>0</v>
      </c>
      <c r="I48" s="8">
        <v>0</v>
      </c>
      <c r="J48" s="8">
        <v>1102.8900000000001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</row>
    <row r="49" spans="1:23" ht="68.25" customHeight="1">
      <c r="A49" s="41" t="s">
        <v>99</v>
      </c>
      <c r="B49" s="46" t="s">
        <v>101</v>
      </c>
      <c r="C49" s="13" t="s">
        <v>24</v>
      </c>
      <c r="D49" s="35" t="s">
        <v>38</v>
      </c>
      <c r="E49" s="35" t="s">
        <v>41</v>
      </c>
      <c r="F49" s="35" t="s">
        <v>104</v>
      </c>
      <c r="G49" s="12">
        <f t="shared" si="3"/>
        <v>633.44000000000005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f t="shared" ref="M49:W49" si="30">M50</f>
        <v>315.66000000000003</v>
      </c>
      <c r="N49" s="19">
        <f t="shared" si="30"/>
        <v>317.78000000000003</v>
      </c>
      <c r="O49" s="19">
        <f t="shared" si="30"/>
        <v>0</v>
      </c>
      <c r="P49" s="19">
        <f t="shared" si="30"/>
        <v>0</v>
      </c>
      <c r="Q49" s="19">
        <f t="shared" si="30"/>
        <v>0</v>
      </c>
      <c r="R49" s="19">
        <f t="shared" si="30"/>
        <v>0</v>
      </c>
      <c r="S49" s="19">
        <f t="shared" si="30"/>
        <v>0</v>
      </c>
      <c r="T49" s="19">
        <f t="shared" si="30"/>
        <v>0</v>
      </c>
      <c r="U49" s="19">
        <f t="shared" si="30"/>
        <v>0</v>
      </c>
      <c r="V49" s="19">
        <f t="shared" si="30"/>
        <v>0</v>
      </c>
      <c r="W49" s="19">
        <f t="shared" si="30"/>
        <v>0</v>
      </c>
    </row>
    <row r="50" spans="1:23" ht="68.25" customHeight="1">
      <c r="A50" s="10" t="s">
        <v>100</v>
      </c>
      <c r="B50" s="46" t="s">
        <v>102</v>
      </c>
      <c r="C50" s="13" t="s">
        <v>24</v>
      </c>
      <c r="D50" s="36" t="s">
        <v>38</v>
      </c>
      <c r="E50" s="35" t="s">
        <v>41</v>
      </c>
      <c r="F50" s="35" t="s">
        <v>105</v>
      </c>
      <c r="G50" s="12">
        <f t="shared" si="3"/>
        <v>633.44000000000005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f>M51</f>
        <v>315.66000000000003</v>
      </c>
      <c r="N50" s="6">
        <f t="shared" ref="N50:W50" si="31">SUM(N51:N52)</f>
        <v>317.78000000000003</v>
      </c>
      <c r="O50" s="6">
        <f t="shared" si="31"/>
        <v>0</v>
      </c>
      <c r="P50" s="6">
        <f t="shared" si="31"/>
        <v>0</v>
      </c>
      <c r="Q50" s="6">
        <f t="shared" si="31"/>
        <v>0</v>
      </c>
      <c r="R50" s="6">
        <f t="shared" si="31"/>
        <v>0</v>
      </c>
      <c r="S50" s="6">
        <f t="shared" si="31"/>
        <v>0</v>
      </c>
      <c r="T50" s="6">
        <f t="shared" si="31"/>
        <v>0</v>
      </c>
      <c r="U50" s="6">
        <f t="shared" si="31"/>
        <v>0</v>
      </c>
      <c r="V50" s="6">
        <f t="shared" si="31"/>
        <v>0</v>
      </c>
      <c r="W50" s="6">
        <f t="shared" si="31"/>
        <v>0</v>
      </c>
    </row>
    <row r="51" spans="1:23" ht="92.1" customHeight="1">
      <c r="A51" s="10" t="s">
        <v>103</v>
      </c>
      <c r="B51" s="17" t="s">
        <v>107</v>
      </c>
      <c r="C51" s="7" t="s">
        <v>24</v>
      </c>
      <c r="D51" s="36" t="s">
        <v>38</v>
      </c>
      <c r="E51" s="35" t="s">
        <v>41</v>
      </c>
      <c r="F51" s="35" t="s">
        <v>106</v>
      </c>
      <c r="G51" s="12">
        <f t="shared" si="3"/>
        <v>584.51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315.66000000000003</v>
      </c>
      <c r="N51" s="8">
        <v>268.85000000000002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</row>
    <row r="52" spans="1:23" ht="92.1" customHeight="1">
      <c r="A52" s="10" t="s">
        <v>110</v>
      </c>
      <c r="B52" s="17" t="s">
        <v>111</v>
      </c>
      <c r="C52" s="7" t="s">
        <v>24</v>
      </c>
      <c r="D52" s="54" t="s">
        <v>38</v>
      </c>
      <c r="E52" s="54" t="s">
        <v>41</v>
      </c>
      <c r="F52" s="54" t="s">
        <v>112</v>
      </c>
      <c r="G52" s="12">
        <f t="shared" si="3"/>
        <v>48.93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48.93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</row>
    <row r="53" spans="1:23" ht="15.75">
      <c r="A53" s="61" t="s">
        <v>32</v>
      </c>
      <c r="B53" s="61"/>
    </row>
    <row r="54" spans="1:23" ht="27.75" customHeight="1">
      <c r="A54" s="62" t="s">
        <v>33</v>
      </c>
      <c r="B54" s="62"/>
    </row>
    <row r="55" spans="1:23" ht="41.65" customHeight="1">
      <c r="A55" s="73" t="s">
        <v>94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</row>
    <row r="56" spans="1:23" ht="38.450000000000003" customHeight="1">
      <c r="A56" s="73" t="s">
        <v>93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</row>
    <row r="57" spans="1:23" ht="15.75">
      <c r="A57" s="40" t="s">
        <v>34</v>
      </c>
    </row>
    <row r="58" spans="1:23" ht="15.75">
      <c r="A58" s="40"/>
    </row>
  </sheetData>
  <mergeCells count="55">
    <mergeCell ref="U1:W1"/>
    <mergeCell ref="U2:W2"/>
    <mergeCell ref="A17:A18"/>
    <mergeCell ref="B17:B18"/>
    <mergeCell ref="A23:A25"/>
    <mergeCell ref="B11:B13"/>
    <mergeCell ref="R7:R9"/>
    <mergeCell ref="F8:F9"/>
    <mergeCell ref="D7:F7"/>
    <mergeCell ref="B21:B22"/>
    <mergeCell ref="N7:N9"/>
    <mergeCell ref="O7:O9"/>
    <mergeCell ref="P7:P9"/>
    <mergeCell ref="M7:M9"/>
    <mergeCell ref="S7:S9"/>
    <mergeCell ref="T7:T9"/>
    <mergeCell ref="A56:M56"/>
    <mergeCell ref="A55:M55"/>
    <mergeCell ref="G7:G9"/>
    <mergeCell ref="H7:H9"/>
    <mergeCell ref="I7:I9"/>
    <mergeCell ref="A11:A13"/>
    <mergeCell ref="A21:A22"/>
    <mergeCell ref="A26:A27"/>
    <mergeCell ref="B23:B25"/>
    <mergeCell ref="A34:A35"/>
    <mergeCell ref="A14:A16"/>
    <mergeCell ref="B14:B16"/>
    <mergeCell ref="A7:A9"/>
    <mergeCell ref="L7:L9"/>
    <mergeCell ref="K7:K9"/>
    <mergeCell ref="J7:J9"/>
    <mergeCell ref="A53:B53"/>
    <mergeCell ref="A54:B54"/>
    <mergeCell ref="E8:E9"/>
    <mergeCell ref="D8:D9"/>
    <mergeCell ref="C7:C9"/>
    <mergeCell ref="B7:B9"/>
    <mergeCell ref="A38:A40"/>
    <mergeCell ref="B34:B35"/>
    <mergeCell ref="B26:B27"/>
    <mergeCell ref="A43:A44"/>
    <mergeCell ref="B43:B44"/>
    <mergeCell ref="A41:A42"/>
    <mergeCell ref="B41:B42"/>
    <mergeCell ref="A36:A37"/>
    <mergeCell ref="B36:B37"/>
    <mergeCell ref="B38:B40"/>
    <mergeCell ref="U7:U9"/>
    <mergeCell ref="V7:V9"/>
    <mergeCell ref="W7:W9"/>
    <mergeCell ref="T3:W3"/>
    <mergeCell ref="A4:W4"/>
    <mergeCell ref="A5:W5"/>
    <mergeCell ref="Q7:Q9"/>
  </mergeCells>
  <pageMargins left="0.31496062992125984" right="0.31496062992125984" top="0.59055118110236227" bottom="0.35433070866141736" header="0.31496062992125984" footer="0.31496062992125984"/>
  <pageSetup paperSize="9" scale="40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2023-12-08T06:19:55Z</dcterms:modified>
</cp:coreProperties>
</file>