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570" windowHeight="8145"/>
  </bookViews>
  <sheets>
    <sheet name="Лист1" sheetId="1" r:id="rId1"/>
    <sheet name="Лист2" sheetId="5" r:id="rId2"/>
    <sheet name="Лист3" sheetId="3" r:id="rId3"/>
    <sheet name="Лист4" sheetId="4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7" i="1"/>
  <c r="B11" i="1" s="1"/>
  <c r="B8" i="5"/>
  <c r="B15" i="3"/>
  <c r="B6" i="3" s="1"/>
  <c r="B6" i="4"/>
  <c r="D15" i="3" l="1"/>
  <c r="I20" i="3"/>
  <c r="J20" i="3" s="1"/>
  <c r="I10" i="3"/>
  <c r="J10" i="3" s="1"/>
  <c r="H17" i="3"/>
  <c r="I17" i="3" s="1"/>
  <c r="J17" i="3" s="1"/>
  <c r="H18" i="3"/>
  <c r="I18" i="3" s="1"/>
  <c r="J18" i="3" s="1"/>
  <c r="H19" i="3"/>
  <c r="I19" i="3" s="1"/>
  <c r="J19" i="3" s="1"/>
  <c r="H20" i="3"/>
  <c r="H21" i="3"/>
  <c r="I21" i="3" s="1"/>
  <c r="J21" i="3" s="1"/>
  <c r="H16" i="3"/>
  <c r="I16" i="3" s="1"/>
  <c r="J16" i="3" s="1"/>
  <c r="H9" i="3"/>
  <c r="H10" i="3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8" i="3"/>
  <c r="I8" i="3" s="1"/>
  <c r="J8" i="3" s="1"/>
  <c r="I12" i="5" l="1"/>
  <c r="J12" i="5" s="1"/>
  <c r="H16" i="5"/>
  <c r="I16" i="5" s="1"/>
  <c r="J16" i="5" s="1"/>
  <c r="H11" i="5"/>
  <c r="I11" i="5" s="1"/>
  <c r="J11" i="5" s="1"/>
  <c r="H12" i="5"/>
  <c r="H13" i="5"/>
  <c r="I13" i="5" s="1"/>
  <c r="J13" i="5" s="1"/>
  <c r="H14" i="5"/>
  <c r="I14" i="5" s="1"/>
  <c r="J14" i="5" s="1"/>
  <c r="H10" i="5"/>
  <c r="I10" i="5" s="1"/>
  <c r="J10" i="5" s="1"/>
  <c r="D8" i="5"/>
  <c r="C8" i="5"/>
  <c r="H10" i="1" l="1"/>
  <c r="I10" i="1" s="1"/>
  <c r="J10" i="1" s="1"/>
  <c r="D13" i="1"/>
  <c r="E13" i="1"/>
  <c r="F13" i="1"/>
  <c r="G13" i="1"/>
  <c r="H9" i="1"/>
  <c r="I9" i="1" l="1"/>
  <c r="J9" i="1" s="1"/>
  <c r="H8" i="1"/>
  <c r="H13" i="1" s="1"/>
  <c r="C7" i="1"/>
  <c r="D7" i="1"/>
  <c r="E7" i="1"/>
  <c r="F7" i="1"/>
  <c r="F11" i="1" s="1"/>
  <c r="G7" i="1"/>
  <c r="I8" i="1" l="1"/>
  <c r="H7" i="1"/>
  <c r="J8" i="1" l="1"/>
  <c r="I13" i="1"/>
  <c r="I15" i="3"/>
  <c r="G8" i="5"/>
  <c r="F8" i="5"/>
  <c r="E8" i="5"/>
  <c r="J13" i="1" l="1"/>
  <c r="J15" i="3"/>
  <c r="J6" i="3" s="1"/>
  <c r="I6" i="3"/>
  <c r="I8" i="5"/>
  <c r="H8" i="5"/>
  <c r="J7" i="1"/>
  <c r="I7" i="1"/>
  <c r="J8" i="5" l="1"/>
  <c r="J6" i="4" l="1"/>
  <c r="K6" i="4"/>
  <c r="I11" i="1"/>
  <c r="J11" i="1"/>
  <c r="E15" i="3" l="1"/>
  <c r="E6" i="3" s="1"/>
  <c r="C15" i="3" l="1"/>
  <c r="C6" i="3" s="1"/>
  <c r="C11" i="1" l="1"/>
  <c r="C13" i="1"/>
  <c r="D11" i="1" l="1"/>
  <c r="G15" i="3" l="1"/>
  <c r="H15" i="3"/>
  <c r="H6" i="3" l="1"/>
  <c r="G6" i="3"/>
  <c r="F15" i="3"/>
  <c r="F6" i="3" s="1"/>
  <c r="H11" i="1"/>
  <c r="G11" i="1"/>
  <c r="E11" i="1"/>
  <c r="C6" i="4" l="1"/>
  <c r="D6" i="4"/>
  <c r="D6" i="3" l="1"/>
  <c r="F6" i="4" l="1"/>
  <c r="H6" i="4"/>
  <c r="I6" i="4"/>
  <c r="G6" i="4"/>
</calcChain>
</file>

<file path=xl/sharedStrings.xml><?xml version="1.0" encoding="utf-8"?>
<sst xmlns="http://schemas.openxmlformats.org/spreadsheetml/2006/main" count="90" uniqueCount="66">
  <si>
    <t>Наименование показателя</t>
  </si>
  <si>
    <t>Годы</t>
  </si>
  <si>
    <t>Доходы, в том числе:</t>
  </si>
  <si>
    <t>налоговые и неналоговые доходы</t>
  </si>
  <si>
    <t>безвозмездные поступления</t>
  </si>
  <si>
    <t>Расходы</t>
  </si>
  <si>
    <t>Дефицит/профицит</t>
  </si>
  <si>
    <t xml:space="preserve">Муниципальный долг </t>
  </si>
  <si>
    <t>Муниципальный долг к налоговым и неналоговым доходам, %</t>
  </si>
  <si>
    <t>Налоговые и неналоговые доходы, всего</t>
  </si>
  <si>
    <t>в том числе:</t>
  </si>
  <si>
    <t>Налог на доходы физических лиц</t>
  </si>
  <si>
    <t>Налоги на товары (работы, услуги), реализуемые на территории Российской Федерации (акцизы)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</si>
  <si>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</si>
  <si>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</si>
  <si>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</si>
  <si>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</si>
  <si>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Наименование показателя (раздел)</t>
  </si>
  <si>
    <t>Расходы, всего</t>
  </si>
  <si>
    <t>Условно утверждаемые расходы</t>
  </si>
  <si>
    <t>Непрограммные направления деятельности</t>
  </si>
  <si>
    <t>тыс. рублей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</si>
  <si>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</si>
  <si>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</si>
  <si>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</si>
  <si>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</si>
  <si>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</si>
  <si>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</si>
  <si>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Обслуживание  государственного и муниципального долга</t>
  </si>
  <si>
    <t>Расходы на социально-культурные мероприятия, т.ч.:</t>
  </si>
  <si>
    <t xml:space="preserve">        образование</t>
  </si>
  <si>
    <t xml:space="preserve">        здравоохранение</t>
  </si>
  <si>
    <t xml:space="preserve">        физическая культура и спорт</t>
  </si>
  <si>
    <t xml:space="preserve">        социальная политика</t>
  </si>
  <si>
    <t>Муниципальная программа "Экономическое развитие города Свободного"</t>
  </si>
  <si>
    <t>Муниципальная программа "Развитие транспортной системы города Свободного"</t>
  </si>
  <si>
    <t>Муниципальная программа "Охрана окружающей среды и благоустройства территории города Свободного"</t>
  </si>
  <si>
    <t>Муниципальная программа "Управление муниципальным имуществом и земельными ресурсами города Свободного"</t>
  </si>
  <si>
    <t>Муниципальная программа "Обеспечение доступным и качественным жильем населения города Свободного"</t>
  </si>
  <si>
    <t>Муниципальная программа "Модернизация жилищно-коммунального комплекса, энергосбережение и повышение энергетической эффективности в городе Свободном"</t>
  </si>
  <si>
    <t>Муниципальная программа "Развитие образования города Свободного"</t>
  </si>
  <si>
    <t>Муниципальная программа "Поддержка социально-ориентированных некоммерческих организаций, территориального общественного самоуправления города Свободного"</t>
  </si>
  <si>
    <t>Муниципальная программа "Обеспечение безопасности жизнедеятельности населения на территории города Свободного"</t>
  </si>
  <si>
    <t>Муниципальная программа "Развитие физической культуры и спорта в г. Свободном"</t>
  </si>
  <si>
    <t xml:space="preserve">Задолженность по отмененным налогам </t>
  </si>
  <si>
    <t>Муниципальная программа "Формирование современной городской среды муниципального образования "город Свободный""</t>
  </si>
  <si>
    <t xml:space="preserve">  средства массовой информации</t>
  </si>
  <si>
    <t xml:space="preserve">        культура, кинематография</t>
  </si>
  <si>
    <t xml:space="preserve">3. Основные характеристики городского бюджета на долгосрочный период            </t>
  </si>
  <si>
    <t>4. Предельные расходы городского бюджета на финансовое обеспечение реализации муниципальных программ и на осуществление непрограммных направлений деятельности</t>
  </si>
  <si>
    <t>4.1. Структура основных налоговых и неналоговых доходов городского бюджета на долгосрочный период</t>
  </si>
  <si>
    <t>4.2. Структура расходов городского бюджета на долгосрочный период</t>
  </si>
  <si>
    <r>
      <t xml:space="preserve">Годы </t>
    </r>
    <r>
      <rPr>
        <sz val="12"/>
        <color theme="1"/>
        <rFont val="Calibri"/>
        <family val="2"/>
        <charset val="204"/>
      </rPr>
      <t>&lt;*&gt;</t>
    </r>
  </si>
  <si>
    <t xml:space="preserve"> &lt;*&gt; на период действия муниципальной программы</t>
  </si>
  <si>
    <t>4.3. Предельные расходы городского бюджета на финансовое обеспечение реализации муниципальных программ и на осуществление непрограммных направлений деятельности</t>
  </si>
  <si>
    <t>Муниципальная программа "Развитие и сохранение культуры и искусства в городе Свободном"</t>
  </si>
  <si>
    <t>2023 (исполнение)</t>
  </si>
  <si>
    <t>2024 (отчет)</t>
  </si>
  <si>
    <t>Муниципальная программа "Развитие малого и среднего предпринимательства города Свободного"</t>
  </si>
  <si>
    <t>Муниципальная программа "Модернизация жилищно-коммунального комплекса и благоустройство города Свободного"</t>
  </si>
  <si>
    <t>Муниципальная программа "Поддержка социально-ориентированных некоммерческих организаций города Свободного"</t>
  </si>
  <si>
    <t>Муниципальная программа «Развитие физической культуры и спорта в городе Свободном»</t>
  </si>
  <si>
    <t>Непрограммные расходы</t>
  </si>
  <si>
    <t>2022 (исполнение)</t>
  </si>
  <si>
    <t>Муниципальная программа "Управление муниципальными финансами города Свободного"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</si>
  <si>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
города Свободного
от 10.02.2025 №137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</si>
</sst>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#,##0.0"/>
    <numFmt numFmtId="166" formatCode="_-* #,##0.0\ _₽_-;\-* #,##0.0\ _₽_-;_-* &quot;-&quot;??\ _₽_-;_-@_-"/>
    <numFmt numFmtId="167" formatCode="#,##0.0\ _₽;\-#,##0.0\ _₽"/>
    <numFmt numFmtId="168" formatCode="_-* #,##0.0\ _₽_-;\-* #,##0.0\ _₽_-;_-* &quot;-&quot;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3" fillId="0" borderId="1" xfId="2" applyNumberFormat="1" applyFont="1" applyBorder="1" applyAlignment="1">
      <alignment horizontal="center" vertical="center" wrapText="1"/>
    </xf>
    <xf numFmtId="43" fontId="3" fillId="0" borderId="1" xfId="3" applyFont="1" applyFill="1" applyBorder="1" applyAlignment="1">
      <alignment vertical="center" wrapText="1"/>
    </xf>
    <xf numFmtId="43" fontId="3" fillId="0" borderId="1" xfId="3" applyFont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0" fillId="0" borderId="0" xfId="0" applyNumberFormat="1"/>
    <xf numFmtId="43" fontId="0" fillId="0" borderId="0" xfId="0" applyNumberFormat="1"/>
    <xf numFmtId="166" fontId="3" fillId="0" borderId="1" xfId="3" applyNumberFormat="1" applyFont="1" applyFill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 wrapText="1"/>
    </xf>
    <xf numFmtId="166" fontId="3" fillId="0" borderId="1" xfId="3" applyNumberFormat="1" applyFont="1" applyFill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2" borderId="1" xfId="3" applyNumberFormat="1" applyFont="1" applyFill="1" applyBorder="1" applyAlignment="1">
      <alignment horizontal="center" vertical="center" wrapText="1"/>
    </xf>
    <xf numFmtId="166" fontId="3" fillId="2" borderId="1" xfId="3" applyNumberFormat="1" applyFont="1" applyFill="1" applyBorder="1" applyAlignment="1">
      <alignment vertical="center" wrapText="1"/>
    </xf>
    <xf numFmtId="166" fontId="3" fillId="2" borderId="1" xfId="2" applyNumberFormat="1" applyFont="1" applyFill="1" applyBorder="1" applyAlignment="1">
      <alignment horizontal="center" vertical="center" wrapText="1"/>
    </xf>
    <xf numFmtId="43" fontId="11" fillId="0" borderId="1" xfId="3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0" fontId="0" fillId="2" borderId="0" xfId="0" applyFill="1"/>
    <xf numFmtId="165" fontId="10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67" fontId="3" fillId="2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8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43" fontId="4" fillId="0" borderId="1" xfId="3" applyFont="1" applyBorder="1" applyAlignment="1">
      <alignment vertical="center" wrapText="1"/>
    </xf>
    <xf numFmtId="43" fontId="3" fillId="0" borderId="1" xfId="3" applyFont="1" applyFill="1" applyBorder="1" applyAlignment="1">
      <alignment horizontal="center" vertical="center" wrapText="1"/>
    </xf>
    <xf numFmtId="43" fontId="3" fillId="0" borderId="1" xfId="3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Финансовый" xfId="3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sqref="A1:J1"/>
    </sheetView>
  </sheetViews>
  <sheetFormatPr defaultRowHeight="15" x14ac:dyDescent="0.25"/>
  <cols>
    <col min="1" max="1" width="24.28515625" customWidth="1"/>
    <col min="2" max="2" width="13" customWidth="1"/>
    <col min="3" max="3" width="14.42578125" style="8" customWidth="1"/>
    <col min="4" max="4" width="13.7109375" customWidth="1"/>
    <col min="5" max="5" width="11.85546875" customWidth="1"/>
    <col min="6" max="6" width="12.42578125" customWidth="1"/>
    <col min="7" max="7" width="12.5703125" customWidth="1"/>
    <col min="8" max="8" width="12.7109375" customWidth="1"/>
    <col min="9" max="9" width="12" customWidth="1"/>
    <col min="10" max="10" width="12.28515625" customWidth="1"/>
  </cols>
  <sheetData>
    <row r="1" spans="1:10" ht="54" customHeight="1" x14ac:dyDescent="0.25">
      <c r="A1" s="57" t="s">
        <v>65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23.25" customHeight="1" x14ac:dyDescent="0.25">
      <c r="A2" s="60" t="s">
        <v>48</v>
      </c>
      <c r="B2" s="60"/>
      <c r="C2" s="60"/>
      <c r="D2" s="60"/>
      <c r="E2" s="60"/>
      <c r="F2" s="60"/>
      <c r="G2" s="60"/>
      <c r="H2" s="60"/>
      <c r="I2" s="60"/>
      <c r="J2" s="60"/>
    </row>
    <row r="3" spans="1:10" ht="15.75" x14ac:dyDescent="0.25">
      <c r="J3" s="41" t="s">
        <v>21</v>
      </c>
    </row>
    <row r="4" spans="1:10" ht="15.75" x14ac:dyDescent="0.25">
      <c r="A4" s="59" t="s">
        <v>0</v>
      </c>
      <c r="B4" s="54"/>
      <c r="C4" s="59" t="s">
        <v>1</v>
      </c>
      <c r="D4" s="59"/>
      <c r="E4" s="59"/>
      <c r="F4" s="59"/>
      <c r="G4" s="59"/>
      <c r="H4" s="59"/>
      <c r="I4" s="59"/>
      <c r="J4" s="59"/>
    </row>
    <row r="5" spans="1:10" ht="47.25" x14ac:dyDescent="0.25">
      <c r="A5" s="59"/>
      <c r="B5" s="54" t="s">
        <v>63</v>
      </c>
      <c r="C5" s="9" t="s">
        <v>56</v>
      </c>
      <c r="D5" s="31" t="s">
        <v>57</v>
      </c>
      <c r="E5" s="42">
        <v>2025</v>
      </c>
      <c r="F5" s="42">
        <v>2026</v>
      </c>
      <c r="G5" s="31">
        <v>2027</v>
      </c>
      <c r="H5" s="31">
        <v>2028</v>
      </c>
      <c r="I5" s="42">
        <v>2029</v>
      </c>
      <c r="J5" s="42">
        <v>2030</v>
      </c>
    </row>
    <row r="6" spans="1:10" s="7" customFormat="1" ht="12" x14ac:dyDescent="0.2">
      <c r="A6" s="13">
        <v>1</v>
      </c>
      <c r="B6" s="6">
        <v>2</v>
      </c>
      <c r="C6" s="13">
        <v>2</v>
      </c>
      <c r="D6" s="13">
        <v>3</v>
      </c>
      <c r="E6" s="13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</row>
    <row r="7" spans="1:10" ht="15.75" x14ac:dyDescent="0.25">
      <c r="A7" s="46" t="s">
        <v>2</v>
      </c>
      <c r="B7" s="22">
        <f t="shared" ref="B7" si="0">B8+B9</f>
        <v>4482721.2469999995</v>
      </c>
      <c r="C7" s="22">
        <f t="shared" ref="C7:G7" si="1">C8+C9</f>
        <v>4128216.2</v>
      </c>
      <c r="D7" s="22">
        <f t="shared" si="1"/>
        <v>4196263.4000000004</v>
      </c>
      <c r="E7" s="22">
        <f t="shared" si="1"/>
        <v>5157235.3</v>
      </c>
      <c r="F7" s="22">
        <f t="shared" si="1"/>
        <v>3932734.5</v>
      </c>
      <c r="G7" s="22">
        <f t="shared" si="1"/>
        <v>3668608.9</v>
      </c>
      <c r="H7" s="22">
        <f>H8+H9</f>
        <v>3778667.1669999999</v>
      </c>
      <c r="I7" s="22">
        <f t="shared" ref="I7:J7" si="2">I8+I9</f>
        <v>3892027.1820100001</v>
      </c>
      <c r="J7" s="22">
        <f t="shared" si="2"/>
        <v>4008787.9974703002</v>
      </c>
    </row>
    <row r="8" spans="1:10" ht="30" x14ac:dyDescent="0.25">
      <c r="A8" s="46" t="s">
        <v>3</v>
      </c>
      <c r="B8" s="22">
        <v>1551224.254</v>
      </c>
      <c r="C8" s="21">
        <v>1701988.3</v>
      </c>
      <c r="D8" s="21">
        <v>2339019.1</v>
      </c>
      <c r="E8" s="21">
        <v>2116002.4</v>
      </c>
      <c r="F8" s="22">
        <v>1914592.1</v>
      </c>
      <c r="G8" s="22">
        <v>1757914.2</v>
      </c>
      <c r="H8" s="22">
        <f>G8*1.03</f>
        <v>1810651.6259999999</v>
      </c>
      <c r="I8" s="22">
        <f t="shared" ref="I8:J10" si="3">H8*1.03</f>
        <v>1864971.17478</v>
      </c>
      <c r="J8" s="22">
        <f t="shared" si="3"/>
        <v>1920920.3100234</v>
      </c>
    </row>
    <row r="9" spans="1:10" ht="30" x14ac:dyDescent="0.25">
      <c r="A9" s="2" t="s">
        <v>4</v>
      </c>
      <c r="B9" s="38">
        <v>2931496.9929999998</v>
      </c>
      <c r="C9" s="38">
        <v>2426227.9</v>
      </c>
      <c r="D9" s="38">
        <v>1857244.3</v>
      </c>
      <c r="E9" s="38">
        <v>3041232.9</v>
      </c>
      <c r="F9" s="38">
        <v>2018142.4</v>
      </c>
      <c r="G9" s="38">
        <v>1910694.7</v>
      </c>
      <c r="H9" s="22">
        <f>G9*1.03</f>
        <v>1968015.541</v>
      </c>
      <c r="I9" s="22">
        <f t="shared" si="3"/>
        <v>2027056.0072300001</v>
      </c>
      <c r="J9" s="22">
        <f t="shared" si="3"/>
        <v>2087867.6874469002</v>
      </c>
    </row>
    <row r="10" spans="1:10" ht="15.75" x14ac:dyDescent="0.25">
      <c r="A10" s="2" t="s">
        <v>5</v>
      </c>
      <c r="B10" s="22">
        <v>4721921</v>
      </c>
      <c r="C10" s="21">
        <v>4116512</v>
      </c>
      <c r="D10" s="21">
        <v>3716820.7</v>
      </c>
      <c r="E10" s="22">
        <v>5446235.2999999998</v>
      </c>
      <c r="F10" s="22">
        <v>3932734.5</v>
      </c>
      <c r="G10" s="22">
        <v>3668608.9</v>
      </c>
      <c r="H10" s="22">
        <f>G10*1.03</f>
        <v>3778667.1669999999</v>
      </c>
      <c r="I10" s="22">
        <f t="shared" si="3"/>
        <v>3892027.1820100001</v>
      </c>
      <c r="J10" s="22">
        <f t="shared" si="3"/>
        <v>4008787.9974703002</v>
      </c>
    </row>
    <row r="11" spans="1:10" ht="15.75" x14ac:dyDescent="0.25">
      <c r="A11" s="2" t="s">
        <v>6</v>
      </c>
      <c r="B11" s="22">
        <f>B7-B10</f>
        <v>-239199.75300000049</v>
      </c>
      <c r="C11" s="21">
        <f>C7-C10</f>
        <v>11704.200000000186</v>
      </c>
      <c r="D11" s="22">
        <f t="shared" ref="D11:J11" si="4">D7-D10</f>
        <v>479442.70000000019</v>
      </c>
      <c r="E11" s="22">
        <f t="shared" si="4"/>
        <v>-289000</v>
      </c>
      <c r="F11" s="22">
        <f>F7-F10</f>
        <v>0</v>
      </c>
      <c r="G11" s="22">
        <f t="shared" si="4"/>
        <v>0</v>
      </c>
      <c r="H11" s="22">
        <f t="shared" si="4"/>
        <v>0</v>
      </c>
      <c r="I11" s="22">
        <f t="shared" si="4"/>
        <v>0</v>
      </c>
      <c r="J11" s="22">
        <f t="shared" si="4"/>
        <v>0</v>
      </c>
    </row>
    <row r="12" spans="1:10" s="39" customFormat="1" ht="15.75" x14ac:dyDescent="0.25">
      <c r="A12" s="37" t="s">
        <v>7</v>
      </c>
      <c r="B12" s="38">
        <v>60442</v>
      </c>
      <c r="C12" s="38">
        <v>181900</v>
      </c>
      <c r="D12" s="38">
        <v>0</v>
      </c>
      <c r="E12" s="38">
        <v>150000</v>
      </c>
      <c r="F12" s="38">
        <v>150000</v>
      </c>
      <c r="G12" s="38">
        <v>150000</v>
      </c>
      <c r="H12" s="38">
        <v>0</v>
      </c>
      <c r="I12" s="38">
        <v>0</v>
      </c>
      <c r="J12" s="38">
        <v>0</v>
      </c>
    </row>
    <row r="13" spans="1:10" s="39" customFormat="1" ht="45" x14ac:dyDescent="0.25">
      <c r="A13" s="37" t="s">
        <v>8</v>
      </c>
      <c r="B13" s="38">
        <f t="shared" ref="B13" si="5">B12/B8*100</f>
        <v>3.8964063283657242</v>
      </c>
      <c r="C13" s="38">
        <f t="shared" ref="C13:J13" si="6">C12/C8*100</f>
        <v>10.68750002570523</v>
      </c>
      <c r="D13" s="38">
        <f t="shared" si="6"/>
        <v>0</v>
      </c>
      <c r="E13" s="38">
        <f t="shared" si="6"/>
        <v>7.088838840636476</v>
      </c>
      <c r="F13" s="38">
        <f t="shared" si="6"/>
        <v>7.834566955541078</v>
      </c>
      <c r="G13" s="38">
        <f t="shared" si="6"/>
        <v>8.5328396573621159</v>
      </c>
      <c r="H13" s="38">
        <f t="shared" si="6"/>
        <v>0</v>
      </c>
      <c r="I13" s="38">
        <f t="shared" si="6"/>
        <v>0</v>
      </c>
      <c r="J13" s="38">
        <f t="shared" si="6"/>
        <v>0</v>
      </c>
    </row>
  </sheetData>
  <mergeCells count="4">
    <mergeCell ref="A1:J1"/>
    <mergeCell ref="A4:A5"/>
    <mergeCell ref="A2:J2"/>
    <mergeCell ref="C4:J4"/>
  </mergeCells>
  <pageMargins left="0.42" right="0.45" top="0.75" bottom="0.75" header="0.3" footer="0.3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"/>
  <sheetViews>
    <sheetView workbookViewId="0">
      <selection activeCell="B21" sqref="B21"/>
    </sheetView>
  </sheetViews>
  <sheetFormatPr defaultRowHeight="15" x14ac:dyDescent="0.25"/>
  <cols>
    <col min="1" max="1" width="32.140625" customWidth="1"/>
    <col min="2" max="2" width="14.28515625" customWidth="1"/>
    <col min="3" max="3" width="14.28515625" style="8" customWidth="1"/>
    <col min="4" max="4" width="14.140625" customWidth="1"/>
    <col min="5" max="5" width="14.5703125" customWidth="1"/>
    <col min="6" max="6" width="14" customWidth="1"/>
    <col min="7" max="7" width="16.42578125" customWidth="1"/>
    <col min="8" max="8" width="15.7109375" customWidth="1"/>
    <col min="9" max="9" width="12.85546875" customWidth="1"/>
    <col min="10" max="10" width="11.7109375" customWidth="1"/>
  </cols>
  <sheetData>
    <row r="2" spans="1:10" ht="35.25" customHeight="1" x14ac:dyDescent="0.25">
      <c r="A2" s="63" t="s">
        <v>49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ht="23.25" customHeight="1" x14ac:dyDescent="0.25">
      <c r="A3" s="64" t="s">
        <v>50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ht="15.75" x14ac:dyDescent="0.25">
      <c r="J4" s="41" t="s">
        <v>21</v>
      </c>
    </row>
    <row r="5" spans="1:10" ht="15.75" x14ac:dyDescent="0.25">
      <c r="A5" s="59" t="s">
        <v>0</v>
      </c>
      <c r="B5" s="55"/>
      <c r="C5" s="61" t="s">
        <v>1</v>
      </c>
      <c r="D5" s="62"/>
      <c r="E5" s="62"/>
      <c r="F5" s="62"/>
      <c r="G5" s="62"/>
      <c r="H5" s="62"/>
      <c r="I5" s="62"/>
      <c r="J5" s="62"/>
    </row>
    <row r="6" spans="1:10" ht="31.5" x14ac:dyDescent="0.25">
      <c r="A6" s="59"/>
      <c r="B6" s="54" t="s">
        <v>63</v>
      </c>
      <c r="C6" s="9" t="s">
        <v>56</v>
      </c>
      <c r="D6" s="42" t="s">
        <v>57</v>
      </c>
      <c r="E6" s="42">
        <v>2025</v>
      </c>
      <c r="F6" s="42">
        <v>2026</v>
      </c>
      <c r="G6" s="42">
        <v>2027</v>
      </c>
      <c r="H6" s="42">
        <v>2028</v>
      </c>
      <c r="I6" s="42">
        <v>2029</v>
      </c>
      <c r="J6" s="42">
        <v>2030</v>
      </c>
    </row>
    <row r="7" spans="1:10" ht="15.75" x14ac:dyDescent="0.25">
      <c r="A7" s="32">
        <v>1</v>
      </c>
      <c r="B7" s="54">
        <v>2</v>
      </c>
      <c r="C7" s="9">
        <v>2</v>
      </c>
      <c r="D7" s="32">
        <v>3</v>
      </c>
      <c r="E7" s="32">
        <v>5</v>
      </c>
      <c r="F7" s="32">
        <v>6</v>
      </c>
      <c r="G7" s="32">
        <v>7</v>
      </c>
      <c r="H7" s="32">
        <v>8</v>
      </c>
      <c r="I7" s="42">
        <v>9</v>
      </c>
      <c r="J7" s="42">
        <v>10</v>
      </c>
    </row>
    <row r="8" spans="1:10" ht="30" x14ac:dyDescent="0.25">
      <c r="A8" s="2" t="s">
        <v>9</v>
      </c>
      <c r="B8" s="16">
        <f t="shared" ref="B8" si="0">SUM(B10:B16)</f>
        <v>1551224.2510000002</v>
      </c>
      <c r="C8" s="16">
        <f>SUM(C10:C16)</f>
        <v>1701988.318</v>
      </c>
      <c r="D8" s="16">
        <f>SUM(D10:D16)</f>
        <v>2339019.1999999997</v>
      </c>
      <c r="E8" s="44">
        <f t="shared" ref="E8" si="1">SUM(E10:E16)</f>
        <v>2116002.4</v>
      </c>
      <c r="F8" s="16">
        <f t="shared" ref="F8:J8" si="2">SUM(F10:F16)</f>
        <v>1914592.1</v>
      </c>
      <c r="G8" s="16">
        <f t="shared" si="2"/>
        <v>1757914.2</v>
      </c>
      <c r="H8" s="16">
        <f t="shared" si="2"/>
        <v>1810651.6259999999</v>
      </c>
      <c r="I8" s="16">
        <f t="shared" si="2"/>
        <v>1864971.1747800002</v>
      </c>
      <c r="J8" s="16">
        <f t="shared" si="2"/>
        <v>1920920.3100233998</v>
      </c>
    </row>
    <row r="9" spans="1:10" ht="15.75" x14ac:dyDescent="0.25">
      <c r="A9" s="2" t="s">
        <v>10</v>
      </c>
      <c r="B9" s="15"/>
      <c r="C9" s="15"/>
      <c r="D9" s="15"/>
      <c r="E9" s="45"/>
      <c r="F9" s="14"/>
      <c r="G9" s="40"/>
      <c r="H9" s="40"/>
      <c r="I9" s="40"/>
      <c r="J9" s="40"/>
    </row>
    <row r="10" spans="1:10" ht="15.75" x14ac:dyDescent="0.25">
      <c r="A10" s="2" t="s">
        <v>11</v>
      </c>
      <c r="B10" s="15">
        <v>1255194.3230000001</v>
      </c>
      <c r="C10" s="15">
        <v>1368504.2069999999</v>
      </c>
      <c r="D10" s="15">
        <v>2001787.4</v>
      </c>
      <c r="E10" s="44">
        <v>1823106.9</v>
      </c>
      <c r="F10" s="14">
        <v>1640445</v>
      </c>
      <c r="G10" s="14">
        <v>1476052.6</v>
      </c>
      <c r="H10" s="14">
        <f>G10*1.03</f>
        <v>1520334.1780000001</v>
      </c>
      <c r="I10" s="14">
        <f>H10*1.03</f>
        <v>1565944.20334</v>
      </c>
      <c r="J10" s="14">
        <f t="shared" ref="J10" si="3">I10*1.03</f>
        <v>1612922.5294402</v>
      </c>
    </row>
    <row r="11" spans="1:10" ht="60" x14ac:dyDescent="0.25">
      <c r="A11" s="2" t="s">
        <v>12</v>
      </c>
      <c r="B11" s="15">
        <v>12405.065000000001</v>
      </c>
      <c r="C11" s="15">
        <v>13072.623</v>
      </c>
      <c r="D11" s="15">
        <v>14363.9</v>
      </c>
      <c r="E11" s="44">
        <v>15693.6</v>
      </c>
      <c r="F11" s="14">
        <v>16698.2</v>
      </c>
      <c r="G11" s="14">
        <v>24962.9</v>
      </c>
      <c r="H11" s="14">
        <f t="shared" ref="H11:J14" si="4">G11*1.03</f>
        <v>25711.787000000004</v>
      </c>
      <c r="I11" s="14">
        <f t="shared" si="4"/>
        <v>26483.140610000006</v>
      </c>
      <c r="J11" s="14">
        <f t="shared" si="4"/>
        <v>27277.634828300008</v>
      </c>
    </row>
    <row r="12" spans="1:10" ht="15.75" x14ac:dyDescent="0.25">
      <c r="A12" s="2" t="s">
        <v>13</v>
      </c>
      <c r="B12" s="16">
        <v>68933.995999999999</v>
      </c>
      <c r="C12" s="16">
        <v>41761.661</v>
      </c>
      <c r="D12" s="16">
        <v>68151.3</v>
      </c>
      <c r="E12" s="44">
        <v>69804</v>
      </c>
      <c r="F12" s="14">
        <v>69226.8</v>
      </c>
      <c r="G12" s="14">
        <v>65413</v>
      </c>
      <c r="H12" s="14">
        <f t="shared" si="4"/>
        <v>67375.39</v>
      </c>
      <c r="I12" s="14">
        <f t="shared" si="4"/>
        <v>69396.651700000002</v>
      </c>
      <c r="J12" s="14">
        <f t="shared" si="4"/>
        <v>71478.551250999997</v>
      </c>
    </row>
    <row r="13" spans="1:10" ht="15.75" x14ac:dyDescent="0.25">
      <c r="A13" s="2" t="s">
        <v>14</v>
      </c>
      <c r="B13" s="15">
        <v>53893.446000000004</v>
      </c>
      <c r="C13" s="15">
        <v>58675.995999999999</v>
      </c>
      <c r="D13" s="15">
        <v>81270.2</v>
      </c>
      <c r="E13" s="44">
        <v>76628</v>
      </c>
      <c r="F13" s="14">
        <v>79711</v>
      </c>
      <c r="G13" s="14">
        <v>82974</v>
      </c>
      <c r="H13" s="14">
        <f t="shared" si="4"/>
        <v>85463.22</v>
      </c>
      <c r="I13" s="14">
        <f t="shared" si="4"/>
        <v>88027.116600000008</v>
      </c>
      <c r="J13" s="14">
        <f t="shared" si="4"/>
        <v>90667.930098000012</v>
      </c>
    </row>
    <row r="14" spans="1:10" ht="15.75" x14ac:dyDescent="0.25">
      <c r="A14" s="2" t="s">
        <v>15</v>
      </c>
      <c r="B14" s="15">
        <v>9159.5930000000008</v>
      </c>
      <c r="C14" s="15">
        <v>9781.2360000000008</v>
      </c>
      <c r="D14" s="15">
        <v>17939</v>
      </c>
      <c r="E14" s="44">
        <v>11531</v>
      </c>
      <c r="F14" s="14">
        <v>11952</v>
      </c>
      <c r="G14" s="14">
        <v>11952</v>
      </c>
      <c r="H14" s="14">
        <f t="shared" si="4"/>
        <v>12310.56</v>
      </c>
      <c r="I14" s="14">
        <f t="shared" si="4"/>
        <v>12679.8768</v>
      </c>
      <c r="J14" s="14">
        <f t="shared" si="4"/>
        <v>13060.273104</v>
      </c>
    </row>
    <row r="15" spans="1:10" ht="30" x14ac:dyDescent="0.25">
      <c r="A15" s="2" t="s">
        <v>44</v>
      </c>
      <c r="B15" s="15">
        <v>-1.6879999999999999</v>
      </c>
      <c r="C15" s="15">
        <v>0.39600000000000002</v>
      </c>
      <c r="D15" s="15">
        <v>0</v>
      </c>
      <c r="E15" s="44"/>
      <c r="F15" s="14"/>
      <c r="G15" s="14"/>
      <c r="H15" s="14"/>
      <c r="I15" s="14"/>
      <c r="J15" s="14"/>
    </row>
    <row r="16" spans="1:10" ht="15.75" x14ac:dyDescent="0.25">
      <c r="A16" s="2" t="s">
        <v>16</v>
      </c>
      <c r="B16" s="15">
        <v>151639.516</v>
      </c>
      <c r="C16" s="15">
        <v>210192.19899999999</v>
      </c>
      <c r="D16" s="15">
        <v>155507.4</v>
      </c>
      <c r="E16" s="50">
        <v>119238.9</v>
      </c>
      <c r="F16" s="16">
        <v>96559.1</v>
      </c>
      <c r="G16" s="16">
        <v>96559.7</v>
      </c>
      <c r="H16" s="16">
        <f>G16*1.03</f>
        <v>99456.490999999995</v>
      </c>
      <c r="I16" s="14">
        <f t="shared" ref="I16:J16" si="5">H16*1.03</f>
        <v>102440.18573</v>
      </c>
      <c r="J16" s="14">
        <f t="shared" si="5"/>
        <v>105513.3913019</v>
      </c>
    </row>
  </sheetData>
  <mergeCells count="4">
    <mergeCell ref="A5:A6"/>
    <mergeCell ref="C5:J5"/>
    <mergeCell ref="A2:J2"/>
    <mergeCell ref="A3:J3"/>
  </mergeCells>
  <pageMargins left="0.59055118110236227" right="0.39370078740157483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20" zoomScaleNormal="120" workbookViewId="0">
      <selection sqref="A1:J1"/>
    </sheetView>
  </sheetViews>
  <sheetFormatPr defaultRowHeight="15" x14ac:dyDescent="0.25"/>
  <cols>
    <col min="1" max="1" width="34.140625" customWidth="1"/>
    <col min="2" max="2" width="14" customWidth="1"/>
    <col min="3" max="3" width="14" style="8" customWidth="1"/>
    <col min="4" max="4" width="16.140625" customWidth="1"/>
    <col min="5" max="5" width="14.28515625" customWidth="1"/>
    <col min="6" max="6" width="14.140625" customWidth="1"/>
    <col min="7" max="7" width="13.7109375" customWidth="1"/>
    <col min="8" max="8" width="14.5703125" customWidth="1"/>
    <col min="9" max="9" width="14" customWidth="1"/>
    <col min="10" max="10" width="14.5703125" customWidth="1"/>
  </cols>
  <sheetData>
    <row r="1" spans="1:10" ht="15.75" x14ac:dyDescent="0.25">
      <c r="A1" s="65" t="s">
        <v>51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15.75" x14ac:dyDescent="0.25">
      <c r="J2" s="41" t="s">
        <v>21</v>
      </c>
    </row>
    <row r="3" spans="1:10" ht="15" customHeight="1" x14ac:dyDescent="0.25">
      <c r="A3" s="59" t="s">
        <v>17</v>
      </c>
      <c r="B3" s="54"/>
      <c r="C3" s="59" t="s">
        <v>1</v>
      </c>
      <c r="D3" s="59"/>
      <c r="E3" s="59"/>
      <c r="F3" s="59"/>
      <c r="G3" s="59"/>
      <c r="H3" s="59"/>
      <c r="I3" s="59"/>
      <c r="J3" s="59"/>
    </row>
    <row r="4" spans="1:10" ht="50.25" customHeight="1" x14ac:dyDescent="0.25">
      <c r="A4" s="59"/>
      <c r="B4" s="54" t="s">
        <v>63</v>
      </c>
      <c r="C4" s="9" t="s">
        <v>56</v>
      </c>
      <c r="D4" s="42" t="s">
        <v>57</v>
      </c>
      <c r="E4" s="42">
        <v>2025</v>
      </c>
      <c r="F4" s="42">
        <v>2026</v>
      </c>
      <c r="G4" s="42">
        <v>2027</v>
      </c>
      <c r="H4" s="42">
        <v>2028</v>
      </c>
      <c r="I4" s="42">
        <v>2029</v>
      </c>
      <c r="J4" s="42">
        <v>2030</v>
      </c>
    </row>
    <row r="5" spans="1:10" s="5" customFormat="1" ht="12.75" x14ac:dyDescent="0.2">
      <c r="A5" s="4">
        <v>1</v>
      </c>
      <c r="B5" s="4">
        <v>2</v>
      </c>
      <c r="C5" s="17">
        <v>2</v>
      </c>
      <c r="D5" s="17">
        <v>3</v>
      </c>
      <c r="E5" s="17">
        <v>5</v>
      </c>
      <c r="F5" s="17">
        <v>6</v>
      </c>
      <c r="G5" s="17">
        <v>7</v>
      </c>
      <c r="H5" s="4">
        <v>8</v>
      </c>
      <c r="I5" s="49">
        <v>9</v>
      </c>
      <c r="J5" s="49">
        <v>10</v>
      </c>
    </row>
    <row r="6" spans="1:10" s="1" customFormat="1" ht="15.75" x14ac:dyDescent="0.25">
      <c r="A6" s="3" t="s">
        <v>18</v>
      </c>
      <c r="B6" s="33">
        <f>B8+B9+B10+B11+B12+B13+B14+B15</f>
        <v>4721921</v>
      </c>
      <c r="C6" s="33">
        <f>C8+C9+C10+C11+C12+C13+C14+C15</f>
        <v>4116462</v>
      </c>
      <c r="D6" s="25">
        <f>D8+D9+D10+D11+D12+D13+D14+D15</f>
        <v>3716820</v>
      </c>
      <c r="E6" s="25">
        <f>E8+E9+E10+E11+E12+E13+E14+E15</f>
        <v>4543736</v>
      </c>
      <c r="F6" s="25">
        <f>F8+F9+F10+F11+F12+F13+F14+F15</f>
        <v>3883734.5999999996</v>
      </c>
      <c r="G6" s="25">
        <f t="shared" ref="G6:J6" si="0">G8+G9+G10+G11+G12+G13+G14+G15</f>
        <v>3576609</v>
      </c>
      <c r="H6" s="26">
        <f t="shared" si="0"/>
        <v>3683907.2700000005</v>
      </c>
      <c r="I6" s="26">
        <f t="shared" si="0"/>
        <v>3794424.4881000007</v>
      </c>
      <c r="J6" s="26">
        <f t="shared" si="0"/>
        <v>3908257.2227429999</v>
      </c>
    </row>
    <row r="7" spans="1:10" s="1" customFormat="1" ht="15.75" x14ac:dyDescent="0.25">
      <c r="A7" s="3" t="s">
        <v>10</v>
      </c>
      <c r="B7" s="34"/>
      <c r="C7" s="34"/>
      <c r="D7" s="27"/>
      <c r="E7" s="27"/>
      <c r="F7" s="30"/>
      <c r="G7" s="30"/>
      <c r="H7" s="28"/>
      <c r="I7" s="43"/>
      <c r="J7" s="43"/>
    </row>
    <row r="8" spans="1:10" s="1" customFormat="1" ht="15.75" x14ac:dyDescent="0.25">
      <c r="A8" s="3" t="s">
        <v>22</v>
      </c>
      <c r="B8" s="33">
        <v>204869</v>
      </c>
      <c r="C8" s="33">
        <v>222294.8</v>
      </c>
      <c r="D8" s="26">
        <v>245361</v>
      </c>
      <c r="E8" s="26">
        <v>279913</v>
      </c>
      <c r="F8" s="26">
        <v>258657.8</v>
      </c>
      <c r="G8" s="26">
        <v>253135.2</v>
      </c>
      <c r="H8" s="26">
        <f>G8*1.03</f>
        <v>260729.25600000002</v>
      </c>
      <c r="I8" s="26">
        <f t="shared" ref="I8:J8" si="1">H8*1.03</f>
        <v>268551.13368000003</v>
      </c>
      <c r="J8" s="26">
        <f t="shared" si="1"/>
        <v>276607.66769040003</v>
      </c>
    </row>
    <row r="9" spans="1:10" s="1" customFormat="1" ht="15.75" x14ac:dyDescent="0.25">
      <c r="A9" s="3" t="s">
        <v>23</v>
      </c>
      <c r="B9" s="33">
        <v>0</v>
      </c>
      <c r="C9" s="33">
        <v>0</v>
      </c>
      <c r="D9" s="26"/>
      <c r="E9" s="26">
        <v>0</v>
      </c>
      <c r="F9" s="26">
        <v>0</v>
      </c>
      <c r="G9" s="26">
        <v>0</v>
      </c>
      <c r="H9" s="26">
        <f t="shared" ref="H9:J14" si="2">G9*1.03</f>
        <v>0</v>
      </c>
      <c r="I9" s="43"/>
      <c r="J9" s="43"/>
    </row>
    <row r="10" spans="1:10" s="1" customFormat="1" ht="35.25" customHeight="1" x14ac:dyDescent="0.25">
      <c r="A10" s="3" t="s">
        <v>24</v>
      </c>
      <c r="B10" s="33">
        <v>41632</v>
      </c>
      <c r="C10" s="33">
        <v>45200.6</v>
      </c>
      <c r="D10" s="26">
        <v>55369.8</v>
      </c>
      <c r="E10" s="26">
        <v>66564.5</v>
      </c>
      <c r="F10" s="26">
        <v>62811.4</v>
      </c>
      <c r="G10" s="26">
        <v>58311.4</v>
      </c>
      <c r="H10" s="26">
        <f t="shared" si="2"/>
        <v>60060.742000000006</v>
      </c>
      <c r="I10" s="26">
        <f t="shared" si="2"/>
        <v>61862.564260000006</v>
      </c>
      <c r="J10" s="26">
        <f t="shared" si="2"/>
        <v>63718.44118780001</v>
      </c>
    </row>
    <row r="11" spans="1:10" s="1" customFormat="1" ht="15.75" x14ac:dyDescent="0.25">
      <c r="A11" s="3" t="s">
        <v>25</v>
      </c>
      <c r="B11" s="33">
        <v>477483</v>
      </c>
      <c r="C11" s="33">
        <v>217574.7</v>
      </c>
      <c r="D11" s="26">
        <v>379709.5</v>
      </c>
      <c r="E11" s="26">
        <v>459489.2</v>
      </c>
      <c r="F11" s="26">
        <v>479812.7</v>
      </c>
      <c r="G11" s="26">
        <v>361295</v>
      </c>
      <c r="H11" s="26">
        <f t="shared" si="2"/>
        <v>372133.85000000003</v>
      </c>
      <c r="I11" s="26">
        <f t="shared" ref="I11:J11" si="3">H11*1.03</f>
        <v>383297.86550000007</v>
      </c>
      <c r="J11" s="26">
        <f t="shared" si="3"/>
        <v>394796.80146500008</v>
      </c>
    </row>
    <row r="12" spans="1:10" s="1" customFormat="1" ht="31.5" x14ac:dyDescent="0.25">
      <c r="A12" s="3" t="s">
        <v>26</v>
      </c>
      <c r="B12" s="33">
        <v>2098565</v>
      </c>
      <c r="C12" s="33">
        <v>1335811</v>
      </c>
      <c r="D12" s="26">
        <v>889071.1</v>
      </c>
      <c r="E12" s="26">
        <v>862567.5</v>
      </c>
      <c r="F12" s="26">
        <v>862567.5</v>
      </c>
      <c r="G12" s="26">
        <v>755849.8</v>
      </c>
      <c r="H12" s="26">
        <f t="shared" si="2"/>
        <v>778525.29400000011</v>
      </c>
      <c r="I12" s="26">
        <f t="shared" ref="I12:J12" si="4">H12*1.03</f>
        <v>801881.0528200001</v>
      </c>
      <c r="J12" s="26">
        <f t="shared" si="4"/>
        <v>825937.48440460011</v>
      </c>
    </row>
    <row r="13" spans="1:10" s="1" customFormat="1" ht="15.75" x14ac:dyDescent="0.25">
      <c r="A13" s="3" t="s">
        <v>27</v>
      </c>
      <c r="B13" s="33">
        <v>1809</v>
      </c>
      <c r="C13" s="33">
        <v>15605.9</v>
      </c>
      <c r="D13" s="26">
        <v>22685.9</v>
      </c>
      <c r="E13" s="26">
        <v>20310.7</v>
      </c>
      <c r="F13" s="26">
        <v>20310.7</v>
      </c>
      <c r="G13" s="26">
        <v>20310.7</v>
      </c>
      <c r="H13" s="26">
        <f t="shared" si="2"/>
        <v>20920.021000000001</v>
      </c>
      <c r="I13" s="26">
        <f t="shared" ref="I13:J13" si="5">H13*1.03</f>
        <v>21547.621630000001</v>
      </c>
      <c r="J13" s="26">
        <f t="shared" si="5"/>
        <v>22194.050278900002</v>
      </c>
    </row>
    <row r="14" spans="1:10" s="1" customFormat="1" ht="31.5" customHeight="1" x14ac:dyDescent="0.25">
      <c r="A14" s="3" t="s">
        <v>28</v>
      </c>
      <c r="B14" s="33">
        <v>640</v>
      </c>
      <c r="C14" s="33">
        <v>5263.7</v>
      </c>
      <c r="D14" s="26">
        <v>12138.5</v>
      </c>
      <c r="E14" s="26">
        <v>35700</v>
      </c>
      <c r="F14" s="26">
        <v>35700</v>
      </c>
      <c r="G14" s="26">
        <v>35700</v>
      </c>
      <c r="H14" s="26">
        <f t="shared" si="2"/>
        <v>36771</v>
      </c>
      <c r="I14" s="26">
        <f t="shared" ref="I14:J14" si="6">H14*1.03</f>
        <v>37874.129999999997</v>
      </c>
      <c r="J14" s="26">
        <f t="shared" si="6"/>
        <v>39010.353900000002</v>
      </c>
    </row>
    <row r="15" spans="1:10" s="1" customFormat="1" ht="31.5" x14ac:dyDescent="0.25">
      <c r="A15" s="3" t="s">
        <v>29</v>
      </c>
      <c r="B15" s="35">
        <f>B16+B17+B18+B19+B20+B21</f>
        <v>1896923</v>
      </c>
      <c r="C15" s="35">
        <f>C16+C17+C18+C19+C20+C21</f>
        <v>2274711.2999999998</v>
      </c>
      <c r="D15" s="35">
        <f>D16+D17+D18+D19+D20+D21</f>
        <v>2112484.2000000002</v>
      </c>
      <c r="E15" s="18">
        <f t="shared" ref="E15" si="7">E16+E17+E18+E19+E20+E21</f>
        <v>2819191.1000000006</v>
      </c>
      <c r="F15" s="18">
        <f>F16+F17+F18+F19+F20+F21</f>
        <v>2163874.5</v>
      </c>
      <c r="G15" s="18">
        <f t="shared" ref="G15:J15" si="8">G16+G17+G18+G19+G20+G21</f>
        <v>2092006.9000000001</v>
      </c>
      <c r="H15" s="18">
        <f t="shared" si="8"/>
        <v>2154767.1070000003</v>
      </c>
      <c r="I15" s="18">
        <f t="shared" si="8"/>
        <v>2219410.1202100003</v>
      </c>
      <c r="J15" s="18">
        <f t="shared" si="8"/>
        <v>2285992.4238163</v>
      </c>
    </row>
    <row r="16" spans="1:10" s="1" customFormat="1" ht="15.75" x14ac:dyDescent="0.25">
      <c r="A16" s="3" t="s">
        <v>30</v>
      </c>
      <c r="B16" s="33">
        <v>1449825</v>
      </c>
      <c r="C16" s="33">
        <v>1806972.4</v>
      </c>
      <c r="D16" s="26">
        <v>1600848.1</v>
      </c>
      <c r="E16" s="26">
        <v>2237710.5</v>
      </c>
      <c r="F16" s="26">
        <v>1713717.8</v>
      </c>
      <c r="G16" s="26">
        <v>1684223.6</v>
      </c>
      <c r="H16" s="26">
        <f>G16*1.03</f>
        <v>1734750.3080000002</v>
      </c>
      <c r="I16" s="26">
        <f t="shared" ref="I16:J16" si="9">H16*1.03</f>
        <v>1786792.8172400002</v>
      </c>
      <c r="J16" s="26">
        <f t="shared" si="9"/>
        <v>1840396.6017572002</v>
      </c>
    </row>
    <row r="17" spans="1:10" s="1" customFormat="1" ht="15.75" x14ac:dyDescent="0.25">
      <c r="A17" s="3" t="s">
        <v>47</v>
      </c>
      <c r="B17" s="33">
        <v>127983</v>
      </c>
      <c r="C17" s="33">
        <v>124603.8</v>
      </c>
      <c r="D17" s="26">
        <v>113784.2</v>
      </c>
      <c r="E17" s="26">
        <v>142397.70000000001</v>
      </c>
      <c r="F17" s="26">
        <v>119850</v>
      </c>
      <c r="G17" s="26">
        <v>109950</v>
      </c>
      <c r="H17" s="26">
        <f t="shared" ref="H17:J21" si="10">G17*1.03</f>
        <v>113248.5</v>
      </c>
      <c r="I17" s="26">
        <f t="shared" si="10"/>
        <v>116645.955</v>
      </c>
      <c r="J17" s="26">
        <f t="shared" si="10"/>
        <v>120145.33365</v>
      </c>
    </row>
    <row r="18" spans="1:10" s="1" customFormat="1" ht="15.75" x14ac:dyDescent="0.25">
      <c r="A18" s="3" t="s">
        <v>46</v>
      </c>
      <c r="B18" s="33">
        <v>7568</v>
      </c>
      <c r="C18" s="33">
        <v>5314.5</v>
      </c>
      <c r="D18" s="26">
        <v>4000</v>
      </c>
      <c r="E18" s="26">
        <v>3000</v>
      </c>
      <c r="F18" s="26">
        <v>2000</v>
      </c>
      <c r="G18" s="26">
        <v>2000</v>
      </c>
      <c r="H18" s="26">
        <f t="shared" si="10"/>
        <v>2060</v>
      </c>
      <c r="I18" s="26">
        <f t="shared" si="10"/>
        <v>2121.8000000000002</v>
      </c>
      <c r="J18" s="26">
        <f t="shared" si="10"/>
        <v>2185.4540000000002</v>
      </c>
    </row>
    <row r="19" spans="1:10" s="1" customFormat="1" ht="15.75" x14ac:dyDescent="0.25">
      <c r="A19" s="3" t="s">
        <v>31</v>
      </c>
      <c r="B19" s="33">
        <v>799</v>
      </c>
      <c r="C19" s="33">
        <v>798.8</v>
      </c>
      <c r="D19" s="26">
        <v>802.2</v>
      </c>
      <c r="E19" s="26">
        <v>802.2</v>
      </c>
      <c r="F19" s="26">
        <v>802.2</v>
      </c>
      <c r="G19" s="26">
        <v>802.2</v>
      </c>
      <c r="H19" s="26">
        <f t="shared" si="10"/>
        <v>826.26600000000008</v>
      </c>
      <c r="I19" s="26">
        <f t="shared" si="10"/>
        <v>851.05398000000014</v>
      </c>
      <c r="J19" s="26">
        <f t="shared" si="10"/>
        <v>876.58559940000021</v>
      </c>
    </row>
    <row r="20" spans="1:10" s="1" customFormat="1" ht="15.75" x14ac:dyDescent="0.25">
      <c r="A20" s="3" t="s">
        <v>32</v>
      </c>
      <c r="B20" s="25">
        <v>135121</v>
      </c>
      <c r="C20" s="25">
        <v>140491</v>
      </c>
      <c r="D20" s="26">
        <v>203812.1</v>
      </c>
      <c r="E20" s="26">
        <v>189843.5</v>
      </c>
      <c r="F20" s="26">
        <v>155508.20000000001</v>
      </c>
      <c r="G20" s="26">
        <v>130711.3</v>
      </c>
      <c r="H20" s="26">
        <f t="shared" si="10"/>
        <v>134632.639</v>
      </c>
      <c r="I20" s="26">
        <f t="shared" si="10"/>
        <v>138671.61817</v>
      </c>
      <c r="J20" s="26">
        <f t="shared" si="10"/>
        <v>142831.76671510001</v>
      </c>
    </row>
    <row r="21" spans="1:10" s="1" customFormat="1" ht="15.75" x14ac:dyDescent="0.25">
      <c r="A21" s="3" t="s">
        <v>33</v>
      </c>
      <c r="B21" s="25">
        <v>175627</v>
      </c>
      <c r="C21" s="25">
        <v>196530.8</v>
      </c>
      <c r="D21" s="26">
        <v>189237.6</v>
      </c>
      <c r="E21" s="26">
        <v>245437.2</v>
      </c>
      <c r="F21" s="26">
        <v>171996.3</v>
      </c>
      <c r="G21" s="26">
        <v>164319.79999999999</v>
      </c>
      <c r="H21" s="26">
        <f t="shared" si="10"/>
        <v>169249.394</v>
      </c>
      <c r="I21" s="26">
        <f t="shared" si="10"/>
        <v>174326.87582000002</v>
      </c>
      <c r="J21" s="26">
        <f t="shared" si="10"/>
        <v>179556.68209460002</v>
      </c>
    </row>
    <row r="22" spans="1:10" s="1" customFormat="1" ht="15.75" x14ac:dyDescent="0.25">
      <c r="A22" s="3" t="s">
        <v>19</v>
      </c>
      <c r="B22" s="25">
        <v>0</v>
      </c>
      <c r="C22" s="25">
        <v>0</v>
      </c>
      <c r="D22" s="25">
        <v>0</v>
      </c>
      <c r="E22" s="25"/>
      <c r="F22" s="29">
        <v>49000</v>
      </c>
      <c r="G22" s="29">
        <v>92000</v>
      </c>
      <c r="H22" s="29"/>
      <c r="I22" s="43"/>
      <c r="J22" s="43"/>
    </row>
    <row r="24" spans="1:10" x14ac:dyDescent="0.25">
      <c r="E24" s="24"/>
      <c r="H24" s="47"/>
      <c r="I24" s="47"/>
      <c r="J24" s="47"/>
    </row>
    <row r="25" spans="1:10" x14ac:dyDescent="0.25">
      <c r="G25" s="23"/>
    </row>
  </sheetData>
  <mergeCells count="3">
    <mergeCell ref="A3:A4"/>
    <mergeCell ref="C3:J3"/>
    <mergeCell ref="A1:J1"/>
  </mergeCells>
  <pageMargins left="0.4" right="0.35" top="0.74803149606299213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workbookViewId="0">
      <selection sqref="A1:K1"/>
    </sheetView>
  </sheetViews>
  <sheetFormatPr defaultRowHeight="15" x14ac:dyDescent="0.25"/>
  <cols>
    <col min="1" max="1" width="43.85546875" customWidth="1"/>
    <col min="2" max="2" width="15.7109375" customWidth="1"/>
    <col min="3" max="3" width="15.7109375" style="8" customWidth="1"/>
    <col min="4" max="4" width="15.28515625" customWidth="1"/>
    <col min="5" max="5" width="44.5703125" customWidth="1"/>
    <col min="6" max="6" width="16" customWidth="1"/>
    <col min="7" max="7" width="15.42578125" customWidth="1"/>
    <col min="8" max="8" width="15.140625" customWidth="1"/>
    <col min="9" max="9" width="16.28515625" customWidth="1"/>
    <col min="10" max="10" width="17.85546875" customWidth="1"/>
    <col min="11" max="11" width="16.7109375" customWidth="1"/>
  </cols>
  <sheetData>
    <row r="1" spans="1:11" ht="25.5" customHeight="1" x14ac:dyDescent="0.25">
      <c r="A1" s="67" t="s">
        <v>54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15.75" x14ac:dyDescent="0.25">
      <c r="K2" s="41" t="s">
        <v>21</v>
      </c>
    </row>
    <row r="3" spans="1:11" ht="15.75" x14ac:dyDescent="0.25">
      <c r="A3" s="59" t="s">
        <v>0</v>
      </c>
      <c r="B3" s="54"/>
      <c r="C3" s="66" t="s">
        <v>52</v>
      </c>
      <c r="D3" s="66"/>
      <c r="E3" s="66"/>
      <c r="F3" s="66"/>
      <c r="G3" s="66"/>
      <c r="H3" s="66"/>
      <c r="I3" s="66"/>
      <c r="J3" s="66"/>
      <c r="K3" s="66"/>
    </row>
    <row r="4" spans="1:11" ht="31.5" x14ac:dyDescent="0.25">
      <c r="A4" s="59"/>
      <c r="B4" s="54" t="s">
        <v>63</v>
      </c>
      <c r="C4" s="9" t="s">
        <v>56</v>
      </c>
      <c r="D4" s="42" t="s">
        <v>57</v>
      </c>
      <c r="E4" s="48"/>
      <c r="F4" s="42">
        <v>2025</v>
      </c>
      <c r="G4" s="42">
        <v>2026</v>
      </c>
      <c r="H4" s="42">
        <v>2027</v>
      </c>
      <c r="I4" s="42">
        <v>2028</v>
      </c>
      <c r="J4" s="42">
        <v>2029</v>
      </c>
      <c r="K4" s="42">
        <v>2030</v>
      </c>
    </row>
    <row r="5" spans="1:11" s="12" customFormat="1" x14ac:dyDescent="0.25">
      <c r="A5" s="10">
        <v>1</v>
      </c>
      <c r="B5" s="10">
        <v>2</v>
      </c>
      <c r="C5" s="11">
        <v>2</v>
      </c>
      <c r="D5" s="10">
        <v>3</v>
      </c>
      <c r="E5" s="10"/>
      <c r="F5" s="10">
        <v>4</v>
      </c>
      <c r="G5" s="11">
        <v>5</v>
      </c>
      <c r="H5" s="10">
        <v>6</v>
      </c>
      <c r="I5" s="10">
        <v>7</v>
      </c>
      <c r="J5" s="11">
        <v>8</v>
      </c>
      <c r="K5" s="10">
        <v>9</v>
      </c>
    </row>
    <row r="6" spans="1:11" ht="15.75" x14ac:dyDescent="0.25">
      <c r="A6" s="2" t="s">
        <v>18</v>
      </c>
      <c r="B6" s="19">
        <f>SUM(B7:B20)</f>
        <v>4721921</v>
      </c>
      <c r="C6" s="19">
        <f>SUM(C7:C20)</f>
        <v>4116512.1</v>
      </c>
      <c r="D6" s="36">
        <f>SUM(D7:D20)</f>
        <v>3716820.7999999993</v>
      </c>
      <c r="E6" s="36"/>
      <c r="F6" s="20">
        <f t="shared" ref="F6:K6" si="0">SUM(F7:F20)</f>
        <v>5446235.2999999998</v>
      </c>
      <c r="G6" s="19">
        <f t="shared" si="0"/>
        <v>3883734.6</v>
      </c>
      <c r="H6" s="19">
        <f t="shared" si="0"/>
        <v>3576608.8999999994</v>
      </c>
      <c r="I6" s="19">
        <f t="shared" si="0"/>
        <v>2596443.2200000002</v>
      </c>
      <c r="J6" s="19">
        <f t="shared" si="0"/>
        <v>2547703.91</v>
      </c>
      <c r="K6" s="19">
        <f t="shared" si="0"/>
        <v>2286703.91</v>
      </c>
    </row>
    <row r="7" spans="1:11" ht="45" x14ac:dyDescent="0.25">
      <c r="A7" s="2" t="s">
        <v>34</v>
      </c>
      <c r="B7" s="19">
        <v>4508</v>
      </c>
      <c r="C7" s="19">
        <v>1828.6</v>
      </c>
      <c r="D7" s="20">
        <v>3487.3</v>
      </c>
      <c r="E7" s="51" t="s">
        <v>58</v>
      </c>
      <c r="F7" s="20">
        <v>8543.9</v>
      </c>
      <c r="G7" s="52">
        <v>2086.1</v>
      </c>
      <c r="H7" s="52">
        <v>586.29999999999995</v>
      </c>
      <c r="I7" s="52">
        <v>115.51</v>
      </c>
      <c r="J7" s="53">
        <v>115.51</v>
      </c>
      <c r="K7" s="53">
        <v>115.51</v>
      </c>
    </row>
    <row r="8" spans="1:11" ht="30" x14ac:dyDescent="0.25">
      <c r="A8" s="2" t="s">
        <v>35</v>
      </c>
      <c r="B8" s="19">
        <v>443781</v>
      </c>
      <c r="C8" s="19">
        <v>200766</v>
      </c>
      <c r="D8" s="20">
        <v>343750.8</v>
      </c>
      <c r="E8" s="51" t="s">
        <v>35</v>
      </c>
      <c r="F8" s="20">
        <v>436966.9</v>
      </c>
      <c r="G8" s="52">
        <v>467147.2</v>
      </c>
      <c r="H8" s="52">
        <v>351524.3</v>
      </c>
      <c r="I8" s="52">
        <v>444259.01</v>
      </c>
      <c r="J8" s="53">
        <v>385519.7</v>
      </c>
      <c r="K8" s="53">
        <v>114519.7</v>
      </c>
    </row>
    <row r="9" spans="1:11" ht="45" x14ac:dyDescent="0.25">
      <c r="A9" s="2" t="s">
        <v>36</v>
      </c>
      <c r="B9" s="19">
        <v>87500</v>
      </c>
      <c r="C9" s="19">
        <v>205839.1</v>
      </c>
      <c r="D9" s="20">
        <v>228969.7</v>
      </c>
      <c r="E9" s="51" t="s">
        <v>59</v>
      </c>
      <c r="F9" s="20">
        <v>1770546.8</v>
      </c>
      <c r="G9" s="52">
        <v>869597.4</v>
      </c>
      <c r="H9" s="52">
        <v>762879.7</v>
      </c>
      <c r="I9" s="52">
        <v>83291.58</v>
      </c>
      <c r="J9" s="53">
        <v>83291.58</v>
      </c>
      <c r="K9" s="53">
        <v>83291.58</v>
      </c>
    </row>
    <row r="10" spans="1:11" ht="45" x14ac:dyDescent="0.25">
      <c r="A10" s="2" t="s">
        <v>64</v>
      </c>
      <c r="B10" s="19">
        <v>23195</v>
      </c>
      <c r="C10" s="19"/>
      <c r="D10" s="20"/>
      <c r="E10" s="51"/>
      <c r="F10" s="20"/>
      <c r="G10" s="52"/>
      <c r="H10" s="52"/>
      <c r="I10" s="52"/>
      <c r="J10" s="53"/>
      <c r="K10" s="53"/>
    </row>
    <row r="11" spans="1:11" ht="45" x14ac:dyDescent="0.25">
      <c r="A11" s="2" t="s">
        <v>37</v>
      </c>
      <c r="B11" s="19">
        <v>38808</v>
      </c>
      <c r="C11" s="19">
        <v>29134.7</v>
      </c>
      <c r="D11" s="20">
        <v>35176.199999999997</v>
      </c>
      <c r="E11" s="51" t="s">
        <v>37</v>
      </c>
      <c r="F11" s="20">
        <v>38694.1</v>
      </c>
      <c r="G11" s="52">
        <v>36295.1</v>
      </c>
      <c r="H11" s="52">
        <v>35900.1</v>
      </c>
      <c r="I11" s="52">
        <v>23459.15</v>
      </c>
      <c r="J11" s="53">
        <v>23459.15</v>
      </c>
      <c r="K11" s="53">
        <v>23459.15</v>
      </c>
    </row>
    <row r="12" spans="1:11" ht="45" x14ac:dyDescent="0.25">
      <c r="A12" s="2" t="s">
        <v>38</v>
      </c>
      <c r="B12" s="19">
        <v>728603</v>
      </c>
      <c r="C12" s="19">
        <v>743474.2</v>
      </c>
      <c r="D12" s="20">
        <v>116109.4</v>
      </c>
      <c r="E12" s="51" t="s">
        <v>38</v>
      </c>
      <c r="F12" s="20">
        <v>146445.6</v>
      </c>
      <c r="G12" s="52">
        <v>72796</v>
      </c>
      <c r="H12" s="52">
        <v>64284.800000000003</v>
      </c>
      <c r="I12" s="52">
        <v>36176.28</v>
      </c>
      <c r="J12" s="53">
        <v>36176.28</v>
      </c>
      <c r="K12" s="53">
        <v>36176.28</v>
      </c>
    </row>
    <row r="13" spans="1:11" ht="75" x14ac:dyDescent="0.25">
      <c r="A13" s="2" t="s">
        <v>39</v>
      </c>
      <c r="B13" s="19">
        <v>1081090</v>
      </c>
      <c r="C13" s="19">
        <v>267603.3</v>
      </c>
      <c r="D13" s="20">
        <v>586449.69999999995</v>
      </c>
      <c r="E13" s="51"/>
      <c r="F13" s="20"/>
      <c r="G13" s="52"/>
      <c r="H13" s="52"/>
      <c r="I13" s="52"/>
      <c r="J13" s="53"/>
      <c r="K13" s="53"/>
    </row>
    <row r="14" spans="1:11" ht="30" x14ac:dyDescent="0.25">
      <c r="A14" s="2" t="s">
        <v>40</v>
      </c>
      <c r="B14" s="19">
        <v>1514919</v>
      </c>
      <c r="C14" s="19">
        <v>1879313.7</v>
      </c>
      <c r="D14" s="20">
        <v>1673345.4</v>
      </c>
      <c r="E14" s="51" t="s">
        <v>40</v>
      </c>
      <c r="F14" s="20">
        <v>2331097.4</v>
      </c>
      <c r="G14" s="52">
        <v>1810263.5</v>
      </c>
      <c r="H14" s="52">
        <v>1780603.9</v>
      </c>
      <c r="I14" s="52">
        <v>1472624.36</v>
      </c>
      <c r="J14" s="53">
        <v>1472624.36</v>
      </c>
      <c r="K14" s="53">
        <v>1472624.36</v>
      </c>
    </row>
    <row r="15" spans="1:11" ht="60" x14ac:dyDescent="0.25">
      <c r="A15" s="2" t="s">
        <v>41</v>
      </c>
      <c r="B15" s="19">
        <v>149</v>
      </c>
      <c r="C15" s="19">
        <v>150</v>
      </c>
      <c r="D15" s="20">
        <v>1000</v>
      </c>
      <c r="E15" s="51" t="s">
        <v>60</v>
      </c>
      <c r="F15" s="20">
        <v>1000</v>
      </c>
      <c r="G15" s="52">
        <v>1000</v>
      </c>
      <c r="H15" s="52">
        <v>1000</v>
      </c>
      <c r="I15" s="52">
        <v>150</v>
      </c>
      <c r="J15" s="53">
        <v>150</v>
      </c>
      <c r="K15" s="53">
        <v>150</v>
      </c>
    </row>
    <row r="16" spans="1:11" ht="45" x14ac:dyDescent="0.25">
      <c r="A16" s="2" t="s">
        <v>42</v>
      </c>
      <c r="B16" s="19">
        <v>44274</v>
      </c>
      <c r="C16" s="19">
        <v>48121.7</v>
      </c>
      <c r="D16" s="20">
        <v>57439.8</v>
      </c>
      <c r="E16" s="51" t="s">
        <v>42</v>
      </c>
      <c r="F16" s="20">
        <v>70083.3</v>
      </c>
      <c r="G16" s="52">
        <v>65330.2</v>
      </c>
      <c r="H16" s="52">
        <v>60830.2</v>
      </c>
      <c r="I16" s="52">
        <v>41235.61</v>
      </c>
      <c r="J16" s="53">
        <v>41235.61</v>
      </c>
      <c r="K16" s="53">
        <v>41235.61</v>
      </c>
    </row>
    <row r="17" spans="1:11" ht="45" x14ac:dyDescent="0.25">
      <c r="A17" s="2" t="s">
        <v>55</v>
      </c>
      <c r="B17" s="19">
        <v>127983</v>
      </c>
      <c r="C17" s="19">
        <v>123060.5</v>
      </c>
      <c r="D17" s="20">
        <v>113368.9</v>
      </c>
      <c r="E17" s="51" t="s">
        <v>55</v>
      </c>
      <c r="F17" s="20">
        <v>142397.70000000001</v>
      </c>
      <c r="G17" s="52">
        <v>119850</v>
      </c>
      <c r="H17" s="52">
        <v>109950</v>
      </c>
      <c r="I17" s="52">
        <v>143051.22</v>
      </c>
      <c r="J17" s="53">
        <v>143051.22</v>
      </c>
      <c r="K17" s="53">
        <v>143051.22</v>
      </c>
    </row>
    <row r="18" spans="1:11" ht="45" x14ac:dyDescent="0.25">
      <c r="A18" s="2" t="s">
        <v>43</v>
      </c>
      <c r="B18" s="19">
        <v>137226</v>
      </c>
      <c r="C18" s="19">
        <v>140469.9</v>
      </c>
      <c r="D18" s="20">
        <v>203742.4</v>
      </c>
      <c r="E18" s="51" t="s">
        <v>61</v>
      </c>
      <c r="F18" s="20">
        <v>189843.5</v>
      </c>
      <c r="G18" s="52">
        <v>155508.20000000001</v>
      </c>
      <c r="H18" s="52">
        <v>130711.3</v>
      </c>
      <c r="I18" s="52">
        <v>113675.6</v>
      </c>
      <c r="J18" s="53">
        <v>113675.6</v>
      </c>
      <c r="K18" s="53">
        <v>113675.6</v>
      </c>
    </row>
    <row r="19" spans="1:11" ht="60" x14ac:dyDescent="0.25">
      <c r="A19" s="2" t="s">
        <v>45</v>
      </c>
      <c r="B19" s="19">
        <v>304880</v>
      </c>
      <c r="C19" s="19">
        <v>246171.5</v>
      </c>
      <c r="D19" s="20">
        <v>47030.400000000001</v>
      </c>
      <c r="E19" s="51"/>
      <c r="F19" s="20"/>
      <c r="G19" s="19"/>
      <c r="H19" s="19"/>
      <c r="I19" s="19"/>
      <c r="J19" s="19"/>
      <c r="K19" s="19"/>
    </row>
    <row r="20" spans="1:11" ht="15.75" x14ac:dyDescent="0.25">
      <c r="A20" s="2" t="s">
        <v>20</v>
      </c>
      <c r="B20" s="19">
        <v>185005</v>
      </c>
      <c r="C20" s="19">
        <v>230578.9</v>
      </c>
      <c r="D20" s="20">
        <v>306950.8</v>
      </c>
      <c r="E20" s="51" t="s">
        <v>62</v>
      </c>
      <c r="F20" s="20">
        <v>310616.09999999998</v>
      </c>
      <c r="G20" s="19">
        <v>283860.90000000002</v>
      </c>
      <c r="H20" s="19">
        <v>278338.3</v>
      </c>
      <c r="I20" s="19">
        <v>238404.9</v>
      </c>
      <c r="J20" s="19">
        <v>248404.9</v>
      </c>
      <c r="K20" s="19">
        <v>258404.9</v>
      </c>
    </row>
    <row r="21" spans="1:11" ht="9.75" customHeight="1" x14ac:dyDescent="0.25">
      <c r="B21" s="56"/>
    </row>
    <row r="22" spans="1:11" ht="12.75" customHeight="1" x14ac:dyDescent="0.25">
      <c r="A22" s="68" t="s">
        <v>53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</row>
  </sheetData>
  <mergeCells count="4">
    <mergeCell ref="A3:A4"/>
    <mergeCell ref="C3:K3"/>
    <mergeCell ref="A1:K1"/>
    <mergeCell ref="A22:K22"/>
  </mergeCells>
  <pageMargins left="0.42" right="0.25" top="0.51" bottom="0.15748031496062992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2025-02-10T06:22:40Z</dcterms:modified>
</cp:coreProperties>
</file>