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6\Desktop\"/>
    </mc:Choice>
  </mc:AlternateContent>
  <bookViews>
    <workbookView xWindow="0" yWindow="0" windowWidth="28800" windowHeight="12435"/>
  </bookViews>
  <sheets>
    <sheet name="Приложение № 3" sheetId="3" r:id="rId1"/>
    <sheet name="Приложение № 4" sheetId="4" r:id="rId2"/>
  </sheets>
  <definedNames>
    <definedName name="_xlnm._FilterDatabase" localSheetId="0" hidden="1">'Приложение № 3'!$A$8:$X$108</definedName>
    <definedName name="_xlnm._FilterDatabase" localSheetId="1" hidden="1">'Приложение № 4'!$B$7:$V$169</definedName>
    <definedName name="_xlnm.Print_Area" localSheetId="0">'Приложение № 3'!$A$1:$W$114</definedName>
  </definedNames>
  <calcPr calcId="152511"/>
</workbook>
</file>

<file path=xl/calcChain.xml><?xml version="1.0" encoding="utf-8"?>
<calcChain xmlns="http://schemas.openxmlformats.org/spreadsheetml/2006/main">
  <c r="P116" i="4" l="1"/>
  <c r="Q116" i="4"/>
  <c r="O116" i="4"/>
  <c r="P115" i="4"/>
  <c r="Q115" i="4"/>
  <c r="O115" i="4"/>
  <c r="N145" i="4" l="1"/>
  <c r="Q82" i="3" l="1"/>
  <c r="R82" i="3"/>
  <c r="R33" i="3"/>
  <c r="P42" i="3" l="1"/>
  <c r="Q42" i="3"/>
  <c r="R42" i="3"/>
  <c r="E158" i="4" l="1"/>
  <c r="F103" i="3"/>
  <c r="E123" i="4"/>
  <c r="J116" i="4"/>
  <c r="M33" i="3" l="1"/>
  <c r="F107" i="3" l="1"/>
  <c r="F101" i="3"/>
  <c r="F98" i="3"/>
  <c r="F91" i="3"/>
  <c r="F92" i="3"/>
  <c r="F90" i="3"/>
  <c r="F85" i="3"/>
  <c r="F84" i="3"/>
  <c r="F74" i="3"/>
  <c r="F73" i="3"/>
  <c r="F65" i="3"/>
  <c r="F60" i="3"/>
  <c r="F50" i="3"/>
  <c r="F51" i="3"/>
  <c r="F53" i="3"/>
  <c r="F54" i="3"/>
  <c r="F46" i="3"/>
  <c r="F34" i="3"/>
  <c r="F35" i="3"/>
  <c r="F31" i="3"/>
  <c r="F29" i="3"/>
  <c r="F27" i="3"/>
  <c r="F26" i="3"/>
  <c r="F25" i="3"/>
  <c r="F21" i="3"/>
  <c r="F15" i="3"/>
  <c r="R106" i="3"/>
  <c r="R96" i="3" s="1"/>
  <c r="S106" i="3"/>
  <c r="S96" i="3" s="1"/>
  <c r="T106" i="3"/>
  <c r="T96" i="3" s="1"/>
  <c r="U106" i="3"/>
  <c r="U96" i="3" s="1"/>
  <c r="V106" i="3"/>
  <c r="V96" i="3" s="1"/>
  <c r="R97" i="3"/>
  <c r="S97" i="3"/>
  <c r="T97" i="3"/>
  <c r="U97" i="3"/>
  <c r="V97" i="3"/>
  <c r="R95" i="3"/>
  <c r="R13" i="3" s="1"/>
  <c r="S95" i="3"/>
  <c r="S13" i="3" s="1"/>
  <c r="T95" i="3"/>
  <c r="T13" i="3" s="1"/>
  <c r="U95" i="3"/>
  <c r="U13" i="3" s="1"/>
  <c r="V95" i="3"/>
  <c r="V13" i="3" s="1"/>
  <c r="R94" i="3"/>
  <c r="S94" i="3"/>
  <c r="T94" i="3"/>
  <c r="U94" i="3"/>
  <c r="V94" i="3"/>
  <c r="R88" i="3"/>
  <c r="R77" i="3" s="1"/>
  <c r="R75" i="3" s="1"/>
  <c r="S88" i="3"/>
  <c r="T88" i="3"/>
  <c r="U88" i="3"/>
  <c r="V88" i="3"/>
  <c r="R86" i="3"/>
  <c r="S86" i="3"/>
  <c r="T86" i="3"/>
  <c r="U86" i="3"/>
  <c r="V86" i="3"/>
  <c r="F86" i="3" s="1"/>
  <c r="R80" i="3"/>
  <c r="S80" i="3"/>
  <c r="T80" i="3"/>
  <c r="U80" i="3"/>
  <c r="V80" i="3"/>
  <c r="R78" i="3"/>
  <c r="S78" i="3"/>
  <c r="T78" i="3"/>
  <c r="U78" i="3"/>
  <c r="V78" i="3"/>
  <c r="R64" i="3"/>
  <c r="S64" i="3"/>
  <c r="T64" i="3"/>
  <c r="U64" i="3"/>
  <c r="V64" i="3"/>
  <c r="R63" i="3"/>
  <c r="R57" i="3" s="1"/>
  <c r="R11" i="3" s="1"/>
  <c r="S63" i="3"/>
  <c r="T63" i="3"/>
  <c r="U63" i="3"/>
  <c r="V63" i="3"/>
  <c r="R52" i="3"/>
  <c r="S52" i="3"/>
  <c r="T52" i="3"/>
  <c r="U52" i="3"/>
  <c r="V52" i="3"/>
  <c r="R49" i="3"/>
  <c r="S49" i="3"/>
  <c r="T49" i="3"/>
  <c r="U49" i="3"/>
  <c r="V49" i="3"/>
  <c r="S42" i="3"/>
  <c r="T42" i="3"/>
  <c r="U42" i="3"/>
  <c r="V42" i="3"/>
  <c r="R41" i="3"/>
  <c r="S41" i="3"/>
  <c r="T41" i="3"/>
  <c r="U41" i="3"/>
  <c r="V41" i="3"/>
  <c r="R40" i="3"/>
  <c r="S40" i="3"/>
  <c r="T40" i="3"/>
  <c r="U40" i="3"/>
  <c r="V40" i="3"/>
  <c r="S33" i="3"/>
  <c r="T33" i="3"/>
  <c r="U33" i="3"/>
  <c r="V33" i="3"/>
  <c r="R24" i="3"/>
  <c r="R18" i="3" s="1"/>
  <c r="S24" i="3"/>
  <c r="S18" i="3" s="1"/>
  <c r="T24" i="3"/>
  <c r="T18" i="3" s="1"/>
  <c r="U24" i="3"/>
  <c r="U18" i="3" s="1"/>
  <c r="V24" i="3"/>
  <c r="V18" i="3" s="1"/>
  <c r="R23" i="3"/>
  <c r="S23" i="3"/>
  <c r="T23" i="3"/>
  <c r="U23" i="3"/>
  <c r="U22" i="3" s="1"/>
  <c r="V23" i="3"/>
  <c r="U57" i="3" l="1"/>
  <c r="U11" i="3" s="1"/>
  <c r="V12" i="3"/>
  <c r="U12" i="3"/>
  <c r="T12" i="3"/>
  <c r="S12" i="3"/>
  <c r="R12" i="3"/>
  <c r="U93" i="3"/>
  <c r="R93" i="3"/>
  <c r="V93" i="3"/>
  <c r="T93" i="3"/>
  <c r="S93" i="3"/>
  <c r="S57" i="3"/>
  <c r="S11" i="3" s="1"/>
  <c r="V57" i="3"/>
  <c r="V11" i="3" s="1"/>
  <c r="T57" i="3"/>
  <c r="T11" i="3" s="1"/>
  <c r="T17" i="3"/>
  <c r="R39" i="3"/>
  <c r="S17" i="3"/>
  <c r="R17" i="3"/>
  <c r="V39" i="3"/>
  <c r="U39" i="3"/>
  <c r="U20" i="3" s="1"/>
  <c r="T39" i="3"/>
  <c r="S39" i="3"/>
  <c r="V17" i="3"/>
  <c r="U17" i="3"/>
  <c r="V22" i="3"/>
  <c r="T22" i="3"/>
  <c r="S22" i="3"/>
  <c r="R22" i="3"/>
  <c r="Q96" i="4"/>
  <c r="R96" i="4"/>
  <c r="S96" i="4"/>
  <c r="T96" i="4"/>
  <c r="U96" i="4"/>
  <c r="P65" i="4"/>
  <c r="Q65" i="4"/>
  <c r="R65" i="4"/>
  <c r="S65" i="4"/>
  <c r="T65" i="4"/>
  <c r="U65" i="4"/>
  <c r="Q52" i="4"/>
  <c r="R52" i="4"/>
  <c r="S52" i="4"/>
  <c r="T52" i="4"/>
  <c r="U52" i="4"/>
  <c r="Q165" i="4"/>
  <c r="R165" i="4"/>
  <c r="S165" i="4"/>
  <c r="T165" i="4"/>
  <c r="U165" i="4"/>
  <c r="Q164" i="4"/>
  <c r="R164" i="4"/>
  <c r="S164" i="4"/>
  <c r="T164" i="4"/>
  <c r="U164" i="4"/>
  <c r="Q163" i="4"/>
  <c r="R163" i="4"/>
  <c r="S163" i="4"/>
  <c r="T163" i="4"/>
  <c r="U163" i="4"/>
  <c r="Q162" i="4"/>
  <c r="R162" i="4"/>
  <c r="S162" i="4"/>
  <c r="T162" i="4"/>
  <c r="U162" i="4"/>
  <c r="Q161" i="4"/>
  <c r="R161" i="4"/>
  <c r="S161" i="4"/>
  <c r="T161" i="4"/>
  <c r="U161" i="4"/>
  <c r="Q155" i="4"/>
  <c r="R155" i="4"/>
  <c r="S155" i="4"/>
  <c r="T155" i="4"/>
  <c r="U155" i="4"/>
  <c r="Q150" i="4"/>
  <c r="R150" i="4"/>
  <c r="S150" i="4"/>
  <c r="T150" i="4"/>
  <c r="U150" i="4"/>
  <c r="Q145" i="4"/>
  <c r="R145" i="4"/>
  <c r="S145" i="4"/>
  <c r="T145" i="4"/>
  <c r="U145" i="4"/>
  <c r="Q144" i="4"/>
  <c r="R144" i="4"/>
  <c r="S144" i="4"/>
  <c r="S139" i="4" s="1"/>
  <c r="T144" i="4"/>
  <c r="T139" i="4" s="1"/>
  <c r="U144" i="4"/>
  <c r="Q143" i="4"/>
  <c r="R143" i="4"/>
  <c r="S143" i="4"/>
  <c r="S138" i="4" s="1"/>
  <c r="T143" i="4"/>
  <c r="T138" i="4" s="1"/>
  <c r="U143" i="4"/>
  <c r="Q142" i="4"/>
  <c r="Q137" i="4" s="1"/>
  <c r="R142" i="4"/>
  <c r="S142" i="4"/>
  <c r="T142" i="4"/>
  <c r="U142" i="4"/>
  <c r="Q141" i="4"/>
  <c r="R141" i="4"/>
  <c r="S141" i="4"/>
  <c r="T141" i="4"/>
  <c r="U141" i="4"/>
  <c r="Q130" i="4"/>
  <c r="R130" i="4"/>
  <c r="S130" i="4"/>
  <c r="T130" i="4"/>
  <c r="U130" i="4"/>
  <c r="Q125" i="4"/>
  <c r="R125" i="4"/>
  <c r="S125" i="4"/>
  <c r="T125" i="4"/>
  <c r="U125" i="4"/>
  <c r="H120" i="4"/>
  <c r="I120" i="4"/>
  <c r="J120" i="4"/>
  <c r="K120" i="4"/>
  <c r="L120" i="4"/>
  <c r="M120" i="4"/>
  <c r="N120" i="4"/>
  <c r="O120" i="4"/>
  <c r="P120" i="4"/>
  <c r="Q120" i="4"/>
  <c r="R120" i="4"/>
  <c r="S120" i="4"/>
  <c r="T120" i="4"/>
  <c r="U120" i="4"/>
  <c r="H118" i="4"/>
  <c r="I118" i="4"/>
  <c r="J118" i="4"/>
  <c r="K118" i="4"/>
  <c r="L118" i="4"/>
  <c r="M118" i="4"/>
  <c r="N118" i="4"/>
  <c r="O118" i="4"/>
  <c r="P118" i="4"/>
  <c r="Q118" i="4"/>
  <c r="Q92" i="4" s="1"/>
  <c r="Q91" i="4" s="1"/>
  <c r="R118" i="4"/>
  <c r="R92" i="4" s="1"/>
  <c r="R91" i="4" s="1"/>
  <c r="S118" i="4"/>
  <c r="S92" i="4" s="1"/>
  <c r="S91" i="4" s="1"/>
  <c r="T118" i="4"/>
  <c r="T92" i="4" s="1"/>
  <c r="T91" i="4" s="1"/>
  <c r="U118" i="4"/>
  <c r="U92" i="4" s="1"/>
  <c r="U91" i="4" s="1"/>
  <c r="Q117" i="4"/>
  <c r="R117" i="4"/>
  <c r="S117" i="4"/>
  <c r="T117" i="4"/>
  <c r="U117" i="4"/>
  <c r="H116" i="4"/>
  <c r="I116" i="4"/>
  <c r="K116" i="4"/>
  <c r="L116" i="4"/>
  <c r="M116" i="4"/>
  <c r="N116" i="4"/>
  <c r="Q89" i="4"/>
  <c r="R116" i="4"/>
  <c r="R89" i="4" s="1"/>
  <c r="S116" i="4"/>
  <c r="T116" i="4"/>
  <c r="U116" i="4"/>
  <c r="Q114" i="4"/>
  <c r="R114" i="4"/>
  <c r="S114" i="4"/>
  <c r="T114" i="4"/>
  <c r="U114" i="4"/>
  <c r="Q108" i="4"/>
  <c r="R108" i="4"/>
  <c r="S108" i="4"/>
  <c r="T108" i="4"/>
  <c r="U108" i="4"/>
  <c r="Q103" i="4"/>
  <c r="R103" i="4"/>
  <c r="S103" i="4"/>
  <c r="T103" i="4"/>
  <c r="U103" i="4"/>
  <c r="Q98" i="4"/>
  <c r="R98" i="4"/>
  <c r="S98" i="4"/>
  <c r="T98" i="4"/>
  <c r="U98" i="4"/>
  <c r="Q97" i="4"/>
  <c r="R97" i="4"/>
  <c r="S97" i="4"/>
  <c r="T97" i="4"/>
  <c r="T90" i="4" s="1"/>
  <c r="U97" i="4"/>
  <c r="Q95" i="4"/>
  <c r="Q88" i="4" s="1"/>
  <c r="R95" i="4"/>
  <c r="R88" i="4" s="1"/>
  <c r="S95" i="4"/>
  <c r="S88" i="4" s="1"/>
  <c r="T95" i="4"/>
  <c r="T88" i="4" s="1"/>
  <c r="U95" i="4"/>
  <c r="U88" i="4" s="1"/>
  <c r="Q94" i="4"/>
  <c r="Q93" i="4" s="1"/>
  <c r="R94" i="4"/>
  <c r="R93" i="4" s="1"/>
  <c r="S94" i="4"/>
  <c r="T94" i="4"/>
  <c r="U94" i="4"/>
  <c r="Q81" i="4"/>
  <c r="R81" i="4"/>
  <c r="S81" i="4"/>
  <c r="T81" i="4"/>
  <c r="U81" i="4"/>
  <c r="Q76" i="4"/>
  <c r="R76" i="4"/>
  <c r="S76" i="4"/>
  <c r="T76" i="4"/>
  <c r="U76" i="4"/>
  <c r="Q74" i="4"/>
  <c r="Q68" i="4" s="1"/>
  <c r="Q67" i="4" s="1"/>
  <c r="R74" i="4"/>
  <c r="R68" i="4" s="1"/>
  <c r="R67" i="4" s="1"/>
  <c r="R21" i="4" s="1"/>
  <c r="R20" i="4" s="1"/>
  <c r="S74" i="4"/>
  <c r="S68" i="4" s="1"/>
  <c r="S67" i="4" s="1"/>
  <c r="S21" i="4" s="1"/>
  <c r="T74" i="4"/>
  <c r="T68" i="4" s="1"/>
  <c r="T67" i="4" s="1"/>
  <c r="T21" i="4" s="1"/>
  <c r="T20" i="4" s="1"/>
  <c r="U74" i="4"/>
  <c r="U68" i="4" s="1"/>
  <c r="U67" i="4" s="1"/>
  <c r="U21" i="4" s="1"/>
  <c r="P74" i="4"/>
  <c r="P76" i="4"/>
  <c r="P81" i="4"/>
  <c r="P94" i="4"/>
  <c r="P95" i="4"/>
  <c r="P88" i="4" s="1"/>
  <c r="P96" i="4"/>
  <c r="P89" i="4" s="1"/>
  <c r="P97" i="4"/>
  <c r="P98" i="4"/>
  <c r="P103" i="4"/>
  <c r="P108" i="4"/>
  <c r="P114" i="4"/>
  <c r="P117" i="4"/>
  <c r="P125" i="4"/>
  <c r="P130" i="4"/>
  <c r="P141" i="4"/>
  <c r="P142" i="4"/>
  <c r="P143" i="4"/>
  <c r="P144" i="4"/>
  <c r="P145" i="4"/>
  <c r="P150" i="4"/>
  <c r="P155" i="4"/>
  <c r="P161" i="4"/>
  <c r="P162" i="4"/>
  <c r="P163" i="4"/>
  <c r="P164" i="4"/>
  <c r="P165" i="4"/>
  <c r="Q69" i="4"/>
  <c r="R69" i="4"/>
  <c r="S69" i="4"/>
  <c r="T69" i="4"/>
  <c r="U69" i="4"/>
  <c r="Q66" i="4"/>
  <c r="R66" i="4"/>
  <c r="S66" i="4"/>
  <c r="T66" i="4"/>
  <c r="U66" i="4"/>
  <c r="Q64" i="4"/>
  <c r="R64" i="4"/>
  <c r="S64" i="4"/>
  <c r="T64" i="4"/>
  <c r="Q63" i="4"/>
  <c r="R63" i="4"/>
  <c r="S63" i="4"/>
  <c r="T63" i="4"/>
  <c r="U63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U57" i="4"/>
  <c r="N52" i="4"/>
  <c r="O52" i="4"/>
  <c r="P52" i="4"/>
  <c r="Q47" i="4"/>
  <c r="R47" i="4"/>
  <c r="S47" i="4"/>
  <c r="T47" i="4"/>
  <c r="U47" i="4"/>
  <c r="Q42" i="4"/>
  <c r="R42" i="4"/>
  <c r="S42" i="4"/>
  <c r="T42" i="4"/>
  <c r="U42" i="4"/>
  <c r="Q37" i="4"/>
  <c r="R37" i="4"/>
  <c r="S37" i="4"/>
  <c r="T37" i="4"/>
  <c r="U37" i="4"/>
  <c r="Q32" i="4"/>
  <c r="R32" i="4"/>
  <c r="S32" i="4"/>
  <c r="T32" i="4"/>
  <c r="U32" i="4"/>
  <c r="Q27" i="4"/>
  <c r="R27" i="4"/>
  <c r="S27" i="4"/>
  <c r="T27" i="4"/>
  <c r="U27" i="4"/>
  <c r="Q26" i="4"/>
  <c r="R26" i="4"/>
  <c r="R19" i="4" s="1"/>
  <c r="S26" i="4"/>
  <c r="T26" i="4"/>
  <c r="U26" i="4"/>
  <c r="U19" i="4" s="1"/>
  <c r="Q25" i="4"/>
  <c r="R25" i="4"/>
  <c r="S25" i="4"/>
  <c r="S22" i="4" s="1"/>
  <c r="T25" i="4"/>
  <c r="U25" i="4"/>
  <c r="Q24" i="4"/>
  <c r="R24" i="4"/>
  <c r="S24" i="4"/>
  <c r="T24" i="4"/>
  <c r="U24" i="4"/>
  <c r="U17" i="4" s="1"/>
  <c r="Q23" i="4"/>
  <c r="R23" i="4"/>
  <c r="S23" i="4"/>
  <c r="T23" i="4"/>
  <c r="U23" i="4"/>
  <c r="E154" i="4"/>
  <c r="E156" i="4"/>
  <c r="E157" i="4"/>
  <c r="E159" i="4"/>
  <c r="E166" i="4"/>
  <c r="E167" i="4"/>
  <c r="E168" i="4"/>
  <c r="E169" i="4"/>
  <c r="E146" i="4"/>
  <c r="E147" i="4"/>
  <c r="E148" i="4"/>
  <c r="E149" i="4"/>
  <c r="E151" i="4"/>
  <c r="E152" i="4"/>
  <c r="E153" i="4"/>
  <c r="E119" i="4"/>
  <c r="E121" i="4"/>
  <c r="E122" i="4"/>
  <c r="E124" i="4"/>
  <c r="E126" i="4"/>
  <c r="E127" i="4"/>
  <c r="E128" i="4"/>
  <c r="E129" i="4"/>
  <c r="E131" i="4"/>
  <c r="E132" i="4"/>
  <c r="E133" i="4"/>
  <c r="E134" i="4"/>
  <c r="E104" i="4"/>
  <c r="E105" i="4"/>
  <c r="E106" i="4"/>
  <c r="E107" i="4"/>
  <c r="E109" i="4"/>
  <c r="E110" i="4"/>
  <c r="E111" i="4"/>
  <c r="E112" i="4"/>
  <c r="E99" i="4"/>
  <c r="E100" i="4"/>
  <c r="E101" i="4"/>
  <c r="E102" i="4"/>
  <c r="E79" i="4"/>
  <c r="E80" i="4"/>
  <c r="E82" i="4"/>
  <c r="E83" i="4"/>
  <c r="E84" i="4"/>
  <c r="E85" i="4"/>
  <c r="E71" i="4"/>
  <c r="E72" i="4"/>
  <c r="E73" i="4"/>
  <c r="E75" i="4"/>
  <c r="E77" i="4"/>
  <c r="E78" i="4"/>
  <c r="E58" i="4"/>
  <c r="E59" i="4"/>
  <c r="E60" i="4"/>
  <c r="E61" i="4"/>
  <c r="E70" i="4"/>
  <c r="E43" i="4"/>
  <c r="E44" i="4"/>
  <c r="E45" i="4"/>
  <c r="E46" i="4"/>
  <c r="E48" i="4"/>
  <c r="E49" i="4"/>
  <c r="E50" i="4"/>
  <c r="E51" i="4"/>
  <c r="E53" i="4"/>
  <c r="E54" i="4"/>
  <c r="E55" i="4"/>
  <c r="E56" i="4"/>
  <c r="E28" i="4"/>
  <c r="E29" i="4"/>
  <c r="E30" i="4"/>
  <c r="E31" i="4"/>
  <c r="E33" i="4"/>
  <c r="E34" i="4"/>
  <c r="E35" i="4"/>
  <c r="E36" i="4"/>
  <c r="E38" i="4"/>
  <c r="E39" i="4"/>
  <c r="E40" i="4"/>
  <c r="E41" i="4"/>
  <c r="T136" i="4" l="1"/>
  <c r="Q136" i="4"/>
  <c r="P139" i="4"/>
  <c r="P113" i="4"/>
  <c r="P87" i="4"/>
  <c r="T89" i="4"/>
  <c r="P138" i="4"/>
  <c r="R138" i="4"/>
  <c r="T93" i="4"/>
  <c r="P136" i="4"/>
  <c r="P160" i="4"/>
  <c r="P140" i="4"/>
  <c r="P90" i="4"/>
  <c r="U93" i="4"/>
  <c r="S89" i="4"/>
  <c r="R20" i="3"/>
  <c r="R16" i="3"/>
  <c r="T16" i="3"/>
  <c r="S16" i="3"/>
  <c r="V16" i="3"/>
  <c r="V20" i="3"/>
  <c r="S20" i="3"/>
  <c r="T20" i="3"/>
  <c r="U16" i="3"/>
  <c r="U89" i="4"/>
  <c r="S93" i="4"/>
  <c r="Q139" i="4"/>
  <c r="U139" i="4"/>
  <c r="Q138" i="4"/>
  <c r="U138" i="4"/>
  <c r="T137" i="4"/>
  <c r="T135" i="4" s="1"/>
  <c r="R137" i="4"/>
  <c r="T160" i="4"/>
  <c r="R139" i="4"/>
  <c r="Q160" i="4"/>
  <c r="R160" i="4"/>
  <c r="U137" i="4"/>
  <c r="U10" i="4" s="1"/>
  <c r="S137" i="4"/>
  <c r="U160" i="4"/>
  <c r="S160" i="4"/>
  <c r="S136" i="4"/>
  <c r="R140" i="4"/>
  <c r="S140" i="4"/>
  <c r="Q140" i="4"/>
  <c r="T140" i="4"/>
  <c r="U140" i="4"/>
  <c r="U136" i="4"/>
  <c r="R136" i="4"/>
  <c r="R90" i="4"/>
  <c r="S113" i="4"/>
  <c r="S90" i="4"/>
  <c r="U113" i="4"/>
  <c r="U90" i="4"/>
  <c r="U86" i="4" s="1"/>
  <c r="T113" i="4"/>
  <c r="R113" i="4"/>
  <c r="Q113" i="4"/>
  <c r="Q90" i="4"/>
  <c r="T86" i="4"/>
  <c r="Q19" i="4"/>
  <c r="R18" i="4"/>
  <c r="R16" i="4"/>
  <c r="Q16" i="4"/>
  <c r="Q9" i="4" s="1"/>
  <c r="R62" i="4"/>
  <c r="S62" i="4"/>
  <c r="Q62" i="4"/>
  <c r="Q18" i="4"/>
  <c r="P86" i="4"/>
  <c r="P93" i="4"/>
  <c r="P92" i="4"/>
  <c r="P137" i="4"/>
  <c r="P135" i="4" s="1"/>
  <c r="Q17" i="4"/>
  <c r="Q10" i="4" s="1"/>
  <c r="T17" i="4"/>
  <c r="S17" i="4"/>
  <c r="T16" i="4"/>
  <c r="T9" i="4" s="1"/>
  <c r="S16" i="4"/>
  <c r="Q21" i="4"/>
  <c r="U20" i="4"/>
  <c r="U14" i="4"/>
  <c r="U13" i="4" s="1"/>
  <c r="S20" i="4"/>
  <c r="S14" i="4"/>
  <c r="S13" i="4" s="1"/>
  <c r="T14" i="4"/>
  <c r="T13" i="4" s="1"/>
  <c r="R14" i="4"/>
  <c r="R13" i="4" s="1"/>
  <c r="S19" i="4"/>
  <c r="S12" i="4" s="1"/>
  <c r="T19" i="4"/>
  <c r="T12" i="4" s="1"/>
  <c r="U18" i="4"/>
  <c r="T18" i="4"/>
  <c r="T62" i="4"/>
  <c r="R17" i="4"/>
  <c r="R10" i="4" s="1"/>
  <c r="U16" i="4"/>
  <c r="U62" i="4"/>
  <c r="Q22" i="4"/>
  <c r="S18" i="4"/>
  <c r="T22" i="4"/>
  <c r="R22" i="4"/>
  <c r="U22" i="4"/>
  <c r="G116" i="4"/>
  <c r="F116" i="4"/>
  <c r="N42" i="4"/>
  <c r="O42" i="4"/>
  <c r="N96" i="4"/>
  <c r="O96" i="4"/>
  <c r="M96" i="4"/>
  <c r="M65" i="4"/>
  <c r="M37" i="4"/>
  <c r="N37" i="4"/>
  <c r="O37" i="4"/>
  <c r="P37" i="4"/>
  <c r="P64" i="3"/>
  <c r="G49" i="3"/>
  <c r="H49" i="3"/>
  <c r="I49" i="3"/>
  <c r="J49" i="3"/>
  <c r="K49" i="3"/>
  <c r="L49" i="3"/>
  <c r="M49" i="3"/>
  <c r="N49" i="3"/>
  <c r="O49" i="3"/>
  <c r="P49" i="3"/>
  <c r="Q49" i="3"/>
  <c r="G52" i="3"/>
  <c r="H52" i="3"/>
  <c r="I52" i="3"/>
  <c r="J52" i="3"/>
  <c r="K52" i="3"/>
  <c r="L52" i="3"/>
  <c r="M52" i="3"/>
  <c r="N52" i="3"/>
  <c r="O52" i="3"/>
  <c r="P52" i="3"/>
  <c r="Q52" i="3"/>
  <c r="S9" i="4" l="1"/>
  <c r="R9" i="4"/>
  <c r="R12" i="4"/>
  <c r="U9" i="4"/>
  <c r="S86" i="4"/>
  <c r="E116" i="4"/>
  <c r="T10" i="4"/>
  <c r="F52" i="3"/>
  <c r="R86" i="4"/>
  <c r="F49" i="3"/>
  <c r="Q12" i="4"/>
  <c r="U15" i="4"/>
  <c r="U12" i="4"/>
  <c r="Q11" i="4"/>
  <c r="Q8" i="4" s="1"/>
  <c r="Q135" i="4"/>
  <c r="U135" i="4"/>
  <c r="S135" i="4"/>
  <c r="R135" i="4"/>
  <c r="S10" i="4"/>
  <c r="R11" i="4"/>
  <c r="R8" i="4" s="1"/>
  <c r="Q86" i="4"/>
  <c r="T11" i="4"/>
  <c r="T8" i="4" s="1"/>
  <c r="U11" i="4"/>
  <c r="U8" i="4" s="1"/>
  <c r="R15" i="4"/>
  <c r="Q15" i="4"/>
  <c r="P91" i="4"/>
  <c r="Q14" i="4"/>
  <c r="Q13" i="4" s="1"/>
  <c r="Q20" i="4"/>
  <c r="T15" i="4"/>
  <c r="S11" i="4"/>
  <c r="S15" i="4"/>
  <c r="M95" i="3"/>
  <c r="M13" i="3" s="1"/>
  <c r="H57" i="3"/>
  <c r="I57" i="3"/>
  <c r="J57" i="3"/>
  <c r="G57" i="3"/>
  <c r="H59" i="3"/>
  <c r="I59" i="3"/>
  <c r="J59" i="3"/>
  <c r="G59" i="3"/>
  <c r="M62" i="3"/>
  <c r="N62" i="3"/>
  <c r="O62" i="3"/>
  <c r="L62" i="3"/>
  <c r="L65" i="4"/>
  <c r="L155" i="4"/>
  <c r="S8" i="4" l="1"/>
  <c r="M25" i="4"/>
  <c r="G95" i="3" l="1"/>
  <c r="G94" i="3"/>
  <c r="G97" i="3"/>
  <c r="L86" i="3"/>
  <c r="M86" i="3"/>
  <c r="N86" i="3"/>
  <c r="O86" i="3"/>
  <c r="P86" i="3"/>
  <c r="Q86" i="3"/>
  <c r="J80" i="3"/>
  <c r="K80" i="3"/>
  <c r="L80" i="3"/>
  <c r="M80" i="3"/>
  <c r="N80" i="3"/>
  <c r="O80" i="3"/>
  <c r="P80" i="3"/>
  <c r="Q80" i="3"/>
  <c r="K86" i="3"/>
  <c r="G10" i="3" l="1"/>
  <c r="L42" i="4"/>
  <c r="N25" i="4" l="1"/>
  <c r="L115" i="4" l="1"/>
  <c r="M115" i="4"/>
  <c r="N89" i="4"/>
  <c r="M18" i="4"/>
  <c r="N65" i="4"/>
  <c r="L52" i="4"/>
  <c r="M52" i="4"/>
  <c r="M88" i="3"/>
  <c r="N88" i="3"/>
  <c r="K98" i="4"/>
  <c r="K65" i="4"/>
  <c r="K37" i="4"/>
  <c r="H80" i="3"/>
  <c r="L40" i="3"/>
  <c r="L33" i="3"/>
  <c r="J42" i="4"/>
  <c r="M40" i="3"/>
  <c r="N40" i="3"/>
  <c r="O40" i="3"/>
  <c r="K125" i="4"/>
  <c r="M155" i="4"/>
  <c r="J103" i="4"/>
  <c r="G23" i="4"/>
  <c r="H23" i="4"/>
  <c r="I23" i="4"/>
  <c r="J23" i="4"/>
  <c r="K23" i="4"/>
  <c r="L23" i="4"/>
  <c r="M23" i="4"/>
  <c r="N23" i="4"/>
  <c r="O23" i="4"/>
  <c r="P23" i="4"/>
  <c r="G24" i="4"/>
  <c r="H24" i="4"/>
  <c r="I24" i="4"/>
  <c r="J24" i="4"/>
  <c r="K24" i="4"/>
  <c r="L24" i="4"/>
  <c r="M24" i="4"/>
  <c r="N24" i="4"/>
  <c r="O24" i="4"/>
  <c r="P24" i="4"/>
  <c r="G25" i="4"/>
  <c r="H25" i="4"/>
  <c r="I25" i="4"/>
  <c r="J25" i="4"/>
  <c r="K25" i="4"/>
  <c r="K18" i="4" s="1"/>
  <c r="L25" i="4"/>
  <c r="O25" i="4"/>
  <c r="O22" i="4" s="1"/>
  <c r="P25" i="4"/>
  <c r="P22" i="4" s="1"/>
  <c r="G26" i="4"/>
  <c r="H26" i="4"/>
  <c r="I26" i="4"/>
  <c r="J26" i="4"/>
  <c r="K26" i="4"/>
  <c r="L26" i="4"/>
  <c r="M26" i="4"/>
  <c r="N26" i="4"/>
  <c r="O26" i="4"/>
  <c r="P26" i="4"/>
  <c r="F24" i="4"/>
  <c r="F25" i="4"/>
  <c r="F26" i="4"/>
  <c r="F23" i="4"/>
  <c r="G27" i="4"/>
  <c r="H27" i="4"/>
  <c r="I27" i="4"/>
  <c r="J27" i="4"/>
  <c r="K27" i="4"/>
  <c r="L27" i="4"/>
  <c r="M27" i="4"/>
  <c r="N27" i="4"/>
  <c r="O27" i="4"/>
  <c r="P27" i="4"/>
  <c r="F27" i="4"/>
  <c r="G32" i="4"/>
  <c r="H32" i="4"/>
  <c r="I32" i="4"/>
  <c r="J32" i="4"/>
  <c r="K32" i="4"/>
  <c r="L32" i="4"/>
  <c r="M32" i="4"/>
  <c r="N32" i="4"/>
  <c r="O32" i="4"/>
  <c r="P32" i="4"/>
  <c r="F32" i="4"/>
  <c r="G37" i="4"/>
  <c r="H37" i="4"/>
  <c r="I37" i="4"/>
  <c r="J37" i="4"/>
  <c r="L37" i="4"/>
  <c r="F37" i="4"/>
  <c r="G42" i="4"/>
  <c r="H42" i="4"/>
  <c r="K42" i="4"/>
  <c r="M42" i="4"/>
  <c r="I42" i="4"/>
  <c r="P42" i="4"/>
  <c r="F42" i="4"/>
  <c r="G47" i="4"/>
  <c r="H47" i="4"/>
  <c r="I47" i="4"/>
  <c r="J47" i="4"/>
  <c r="K47" i="4"/>
  <c r="L47" i="4"/>
  <c r="M47" i="4"/>
  <c r="N47" i="4"/>
  <c r="O47" i="4"/>
  <c r="P47" i="4"/>
  <c r="F47" i="4"/>
  <c r="G52" i="4"/>
  <c r="H52" i="4"/>
  <c r="I52" i="4"/>
  <c r="J52" i="4"/>
  <c r="K52" i="4"/>
  <c r="F52" i="4"/>
  <c r="F57" i="4"/>
  <c r="E57" i="4" s="1"/>
  <c r="G63" i="4"/>
  <c r="H63" i="4"/>
  <c r="I63" i="4"/>
  <c r="J63" i="4"/>
  <c r="K63" i="4"/>
  <c r="L63" i="4"/>
  <c r="M63" i="4"/>
  <c r="N63" i="4"/>
  <c r="O63" i="4"/>
  <c r="P63" i="4"/>
  <c r="G64" i="4"/>
  <c r="H64" i="4"/>
  <c r="I64" i="4"/>
  <c r="J64" i="4"/>
  <c r="K64" i="4"/>
  <c r="L64" i="4"/>
  <c r="M64" i="4"/>
  <c r="N64" i="4"/>
  <c r="O64" i="4"/>
  <c r="P64" i="4"/>
  <c r="G65" i="4"/>
  <c r="H65" i="4"/>
  <c r="I65" i="4"/>
  <c r="J65" i="4"/>
  <c r="O65" i="4"/>
  <c r="G66" i="4"/>
  <c r="H66" i="4"/>
  <c r="I66" i="4"/>
  <c r="J66" i="4"/>
  <c r="K66" i="4"/>
  <c r="L66" i="4"/>
  <c r="M66" i="4"/>
  <c r="N66" i="4"/>
  <c r="O66" i="4"/>
  <c r="P66" i="4"/>
  <c r="F64" i="4"/>
  <c r="F65" i="4"/>
  <c r="F66" i="4"/>
  <c r="F63" i="4"/>
  <c r="G74" i="4"/>
  <c r="G68" i="4" s="1"/>
  <c r="G67" i="4" s="1"/>
  <c r="G21" i="4" s="1"/>
  <c r="G20" i="4" s="1"/>
  <c r="H74" i="4"/>
  <c r="H68" i="4" s="1"/>
  <c r="I74" i="4"/>
  <c r="J74" i="4"/>
  <c r="J68" i="4" s="1"/>
  <c r="J67" i="4" s="1"/>
  <c r="J21" i="4" s="1"/>
  <c r="J20" i="4" s="1"/>
  <c r="K74" i="4"/>
  <c r="K68" i="4" s="1"/>
  <c r="K67" i="4" s="1"/>
  <c r="K21" i="4" s="1"/>
  <c r="L74" i="4"/>
  <c r="L68" i="4" s="1"/>
  <c r="L67" i="4" s="1"/>
  <c r="L21" i="4" s="1"/>
  <c r="L20" i="4" s="1"/>
  <c r="M74" i="4"/>
  <c r="M68" i="4" s="1"/>
  <c r="M67" i="4" s="1"/>
  <c r="M21" i="4" s="1"/>
  <c r="N74" i="4"/>
  <c r="N68" i="4" s="1"/>
  <c r="N67" i="4" s="1"/>
  <c r="N21" i="4" s="1"/>
  <c r="O74" i="4"/>
  <c r="O68" i="4" s="1"/>
  <c r="O67" i="4" s="1"/>
  <c r="O21" i="4" s="1"/>
  <c r="P68" i="4"/>
  <c r="F74" i="4"/>
  <c r="G69" i="4"/>
  <c r="H69" i="4"/>
  <c r="I69" i="4"/>
  <c r="J69" i="4"/>
  <c r="K69" i="4"/>
  <c r="L69" i="4"/>
  <c r="M69" i="4"/>
  <c r="N69" i="4"/>
  <c r="O69" i="4"/>
  <c r="P69" i="4"/>
  <c r="F69" i="4"/>
  <c r="G76" i="4"/>
  <c r="H76" i="4"/>
  <c r="I76" i="4"/>
  <c r="J76" i="4"/>
  <c r="K76" i="4"/>
  <c r="L76" i="4"/>
  <c r="M76" i="4"/>
  <c r="N76" i="4"/>
  <c r="O76" i="4"/>
  <c r="F76" i="4"/>
  <c r="G81" i="4"/>
  <c r="H81" i="4"/>
  <c r="I81" i="4"/>
  <c r="J81" i="4"/>
  <c r="K81" i="4"/>
  <c r="L81" i="4"/>
  <c r="M81" i="4"/>
  <c r="N81" i="4"/>
  <c r="O81" i="4"/>
  <c r="F81" i="4"/>
  <c r="G94" i="4"/>
  <c r="H94" i="4"/>
  <c r="I94" i="4"/>
  <c r="J94" i="4"/>
  <c r="K94" i="4"/>
  <c r="L94" i="4"/>
  <c r="M94" i="4"/>
  <c r="M87" i="4" s="1"/>
  <c r="N94" i="4"/>
  <c r="O94" i="4"/>
  <c r="G95" i="4"/>
  <c r="H95" i="4"/>
  <c r="I95" i="4"/>
  <c r="J95" i="4"/>
  <c r="K95" i="4"/>
  <c r="L95" i="4"/>
  <c r="M95" i="4"/>
  <c r="N95" i="4"/>
  <c r="O95" i="4"/>
  <c r="G96" i="4"/>
  <c r="H96" i="4"/>
  <c r="I96" i="4"/>
  <c r="J96" i="4"/>
  <c r="J89" i="4" s="1"/>
  <c r="K96" i="4"/>
  <c r="L96" i="4"/>
  <c r="L89" i="4" s="1"/>
  <c r="O89" i="4"/>
  <c r="G97" i="4"/>
  <c r="H97" i="4"/>
  <c r="I97" i="4"/>
  <c r="J97" i="4"/>
  <c r="K97" i="4"/>
  <c r="L97" i="4"/>
  <c r="M97" i="4"/>
  <c r="N97" i="4"/>
  <c r="O97" i="4"/>
  <c r="F95" i="4"/>
  <c r="F96" i="4"/>
  <c r="F97" i="4"/>
  <c r="F94" i="4"/>
  <c r="G98" i="4"/>
  <c r="H98" i="4"/>
  <c r="I98" i="4"/>
  <c r="J98" i="4"/>
  <c r="L98" i="4"/>
  <c r="M98" i="4"/>
  <c r="N98" i="4"/>
  <c r="O98" i="4"/>
  <c r="F98" i="4"/>
  <c r="G103" i="4"/>
  <c r="H103" i="4"/>
  <c r="I103" i="4"/>
  <c r="K103" i="4"/>
  <c r="L103" i="4"/>
  <c r="M103" i="4"/>
  <c r="N103" i="4"/>
  <c r="O103" i="4"/>
  <c r="F103" i="4"/>
  <c r="G108" i="4"/>
  <c r="H108" i="4"/>
  <c r="I108" i="4"/>
  <c r="J108" i="4"/>
  <c r="K108" i="4"/>
  <c r="L108" i="4"/>
  <c r="M108" i="4"/>
  <c r="N108" i="4"/>
  <c r="O108" i="4"/>
  <c r="F108" i="4"/>
  <c r="G114" i="4"/>
  <c r="H114" i="4"/>
  <c r="I114" i="4"/>
  <c r="J114" i="4"/>
  <c r="K114" i="4"/>
  <c r="L114" i="4"/>
  <c r="M114" i="4"/>
  <c r="N114" i="4"/>
  <c r="O114" i="4"/>
  <c r="G115" i="4"/>
  <c r="H115" i="4"/>
  <c r="I115" i="4"/>
  <c r="J115" i="4"/>
  <c r="K115" i="4"/>
  <c r="G117" i="4"/>
  <c r="H117" i="4"/>
  <c r="I117" i="4"/>
  <c r="J117" i="4"/>
  <c r="K117" i="4"/>
  <c r="L117" i="4"/>
  <c r="M117" i="4"/>
  <c r="M90" i="4" s="1"/>
  <c r="N117" i="4"/>
  <c r="O117" i="4"/>
  <c r="F115" i="4"/>
  <c r="F117" i="4"/>
  <c r="F114" i="4"/>
  <c r="H92" i="4"/>
  <c r="I92" i="4"/>
  <c r="I91" i="4" s="1"/>
  <c r="J92" i="4"/>
  <c r="J91" i="4" s="1"/>
  <c r="K92" i="4"/>
  <c r="K91" i="4" s="1"/>
  <c r="L92" i="4"/>
  <c r="L91" i="4" s="1"/>
  <c r="M92" i="4"/>
  <c r="M91" i="4" s="1"/>
  <c r="N92" i="4"/>
  <c r="N91" i="4" s="1"/>
  <c r="O92" i="4"/>
  <c r="O91" i="4" s="1"/>
  <c r="F118" i="4"/>
  <c r="G118" i="4"/>
  <c r="G92" i="4" s="1"/>
  <c r="G91" i="4" s="1"/>
  <c r="G120" i="4"/>
  <c r="F120" i="4"/>
  <c r="G125" i="4"/>
  <c r="H125" i="4"/>
  <c r="I125" i="4"/>
  <c r="J125" i="4"/>
  <c r="L125" i="4"/>
  <c r="M125" i="4"/>
  <c r="N125" i="4"/>
  <c r="O125" i="4"/>
  <c r="F125" i="4"/>
  <c r="G130" i="4"/>
  <c r="H130" i="4"/>
  <c r="I130" i="4"/>
  <c r="J130" i="4"/>
  <c r="K130" i="4"/>
  <c r="L130" i="4"/>
  <c r="M130" i="4"/>
  <c r="N130" i="4"/>
  <c r="O130" i="4"/>
  <c r="F130" i="4"/>
  <c r="G141" i="4"/>
  <c r="H141" i="4"/>
  <c r="I141" i="4"/>
  <c r="J141" i="4"/>
  <c r="K141" i="4"/>
  <c r="L141" i="4"/>
  <c r="M141" i="4"/>
  <c r="N141" i="4"/>
  <c r="O141" i="4"/>
  <c r="G142" i="4"/>
  <c r="H142" i="4"/>
  <c r="I142" i="4"/>
  <c r="J142" i="4"/>
  <c r="K142" i="4"/>
  <c r="L142" i="4"/>
  <c r="M142" i="4"/>
  <c r="N142" i="4"/>
  <c r="N143" i="4"/>
  <c r="O142" i="4"/>
  <c r="G143" i="4"/>
  <c r="H143" i="4"/>
  <c r="I143" i="4"/>
  <c r="J143" i="4"/>
  <c r="K143" i="4"/>
  <c r="L143" i="4"/>
  <c r="M143" i="4"/>
  <c r="O143" i="4"/>
  <c r="G144" i="4"/>
  <c r="H144" i="4"/>
  <c r="I144" i="4"/>
  <c r="J144" i="4"/>
  <c r="K144" i="4"/>
  <c r="L144" i="4"/>
  <c r="M144" i="4"/>
  <c r="N144" i="4"/>
  <c r="O144" i="4"/>
  <c r="F142" i="4"/>
  <c r="F143" i="4"/>
  <c r="F144" i="4"/>
  <c r="F141" i="4"/>
  <c r="G145" i="4"/>
  <c r="H145" i="4"/>
  <c r="I145" i="4"/>
  <c r="J145" i="4"/>
  <c r="K145" i="4"/>
  <c r="L145" i="4"/>
  <c r="M145" i="4"/>
  <c r="O145" i="4"/>
  <c r="F145" i="4"/>
  <c r="G150" i="4"/>
  <c r="H150" i="4"/>
  <c r="I150" i="4"/>
  <c r="J150" i="4"/>
  <c r="K150" i="4"/>
  <c r="L150" i="4"/>
  <c r="M150" i="4"/>
  <c r="N150" i="4"/>
  <c r="O150" i="4"/>
  <c r="F150" i="4"/>
  <c r="G155" i="4"/>
  <c r="H155" i="4"/>
  <c r="I155" i="4"/>
  <c r="J155" i="4"/>
  <c r="K155" i="4"/>
  <c r="N155" i="4"/>
  <c r="O155" i="4"/>
  <c r="F155" i="4"/>
  <c r="G161" i="4"/>
  <c r="H161" i="4"/>
  <c r="I161" i="4"/>
  <c r="J161" i="4"/>
  <c r="K161" i="4"/>
  <c r="L161" i="4"/>
  <c r="M161" i="4"/>
  <c r="N161" i="4"/>
  <c r="O161" i="4"/>
  <c r="G162" i="4"/>
  <c r="H162" i="4"/>
  <c r="I162" i="4"/>
  <c r="J162" i="4"/>
  <c r="K162" i="4"/>
  <c r="L162" i="4"/>
  <c r="M162" i="4"/>
  <c r="N162" i="4"/>
  <c r="O162" i="4"/>
  <c r="G163" i="4"/>
  <c r="H163" i="4"/>
  <c r="I163" i="4"/>
  <c r="J163" i="4"/>
  <c r="K163" i="4"/>
  <c r="L163" i="4"/>
  <c r="M163" i="4"/>
  <c r="N163" i="4"/>
  <c r="O163" i="4"/>
  <c r="G164" i="4"/>
  <c r="H164" i="4"/>
  <c r="I164" i="4"/>
  <c r="J164" i="4"/>
  <c r="K164" i="4"/>
  <c r="L164" i="4"/>
  <c r="M164" i="4"/>
  <c r="N164" i="4"/>
  <c r="O164" i="4"/>
  <c r="F162" i="4"/>
  <c r="F163" i="4"/>
  <c r="F164" i="4"/>
  <c r="F161" i="4"/>
  <c r="F165" i="4"/>
  <c r="G165" i="4"/>
  <c r="H165" i="4"/>
  <c r="I165" i="4"/>
  <c r="J165" i="4"/>
  <c r="K165" i="4"/>
  <c r="L165" i="4"/>
  <c r="M165" i="4"/>
  <c r="N165" i="4"/>
  <c r="O165" i="4"/>
  <c r="L63" i="3"/>
  <c r="L23" i="3"/>
  <c r="M24" i="3"/>
  <c r="M18" i="3" s="1"/>
  <c r="N24" i="3"/>
  <c r="N18" i="3" s="1"/>
  <c r="M23" i="3"/>
  <c r="N23" i="3"/>
  <c r="L24" i="3"/>
  <c r="L18" i="3" s="1"/>
  <c r="K24" i="3"/>
  <c r="O23" i="3"/>
  <c r="L78" i="3"/>
  <c r="M63" i="3"/>
  <c r="N63" i="3"/>
  <c r="N78" i="3"/>
  <c r="O63" i="3"/>
  <c r="O78" i="3"/>
  <c r="P63" i="3"/>
  <c r="P78" i="3"/>
  <c r="Q63" i="3"/>
  <c r="K63" i="3"/>
  <c r="K78" i="3"/>
  <c r="K62" i="3"/>
  <c r="H64" i="3"/>
  <c r="I64" i="3"/>
  <c r="J64" i="3"/>
  <c r="K64" i="3"/>
  <c r="L64" i="3"/>
  <c r="M64" i="3"/>
  <c r="N64" i="3"/>
  <c r="G64" i="3"/>
  <c r="L69" i="3"/>
  <c r="M69" i="3"/>
  <c r="N69" i="3"/>
  <c r="K69" i="3"/>
  <c r="M78" i="3"/>
  <c r="Q78" i="3"/>
  <c r="G79" i="3"/>
  <c r="G75" i="3" s="1"/>
  <c r="H75" i="3"/>
  <c r="I75" i="3"/>
  <c r="J75" i="3"/>
  <c r="J55" i="3" s="1"/>
  <c r="H82" i="3"/>
  <c r="I82" i="3"/>
  <c r="J82" i="3"/>
  <c r="K82" i="3"/>
  <c r="L82" i="3"/>
  <c r="M82" i="3"/>
  <c r="N82" i="3"/>
  <c r="O82" i="3"/>
  <c r="O88" i="3"/>
  <c r="P82" i="3"/>
  <c r="G82" i="3"/>
  <c r="G80" i="3"/>
  <c r="I80" i="3"/>
  <c r="H86" i="3"/>
  <c r="I86" i="3"/>
  <c r="J86" i="3"/>
  <c r="G86" i="3"/>
  <c r="H88" i="3"/>
  <c r="I88" i="3"/>
  <c r="J88" i="3"/>
  <c r="K88" i="3"/>
  <c r="L88" i="3"/>
  <c r="P88" i="3"/>
  <c r="Q88" i="3"/>
  <c r="Q77" i="3" s="1"/>
  <c r="Q75" i="3" s="1"/>
  <c r="G88" i="3"/>
  <c r="I106" i="3"/>
  <c r="I96" i="3" s="1"/>
  <c r="H106" i="3"/>
  <c r="H96" i="3" s="1"/>
  <c r="H95" i="3"/>
  <c r="I95" i="3"/>
  <c r="J95" i="3"/>
  <c r="K95" i="3"/>
  <c r="K13" i="3" s="1"/>
  <c r="L95" i="3"/>
  <c r="H94" i="3"/>
  <c r="I94" i="3"/>
  <c r="I10" i="3" s="1"/>
  <c r="I9" i="3" s="1"/>
  <c r="J94" i="3"/>
  <c r="K94" i="3"/>
  <c r="L94" i="3"/>
  <c r="M94" i="3"/>
  <c r="N94" i="3"/>
  <c r="H97" i="3"/>
  <c r="I97" i="3"/>
  <c r="J97" i="3"/>
  <c r="K97" i="3"/>
  <c r="L97" i="3"/>
  <c r="M97" i="3"/>
  <c r="J106" i="3"/>
  <c r="J96" i="3" s="1"/>
  <c r="K106" i="3"/>
  <c r="K96" i="3" s="1"/>
  <c r="L106" i="3"/>
  <c r="L96" i="3" s="1"/>
  <c r="M106" i="3"/>
  <c r="M96" i="3" s="1"/>
  <c r="G106" i="3"/>
  <c r="G9" i="3"/>
  <c r="N33" i="3"/>
  <c r="K23" i="3"/>
  <c r="H41" i="3"/>
  <c r="I41" i="3"/>
  <c r="J41" i="3"/>
  <c r="K41" i="3"/>
  <c r="L41" i="3"/>
  <c r="M41" i="3"/>
  <c r="N41" i="3"/>
  <c r="O41" i="3"/>
  <c r="P41" i="3"/>
  <c r="Q41" i="3"/>
  <c r="H40" i="3"/>
  <c r="I40" i="3"/>
  <c r="J40" i="3"/>
  <c r="K40" i="3"/>
  <c r="G41" i="3"/>
  <c r="G40" i="3"/>
  <c r="M42" i="3"/>
  <c r="H42" i="3"/>
  <c r="I42" i="3"/>
  <c r="J42" i="3"/>
  <c r="K42" i="3"/>
  <c r="L42" i="3"/>
  <c r="G42" i="3"/>
  <c r="H33" i="3"/>
  <c r="I33" i="3"/>
  <c r="J33" i="3"/>
  <c r="K33" i="3"/>
  <c r="G33" i="3"/>
  <c r="O24" i="3"/>
  <c r="O18" i="3" s="1"/>
  <c r="N97" i="3"/>
  <c r="J17" i="3"/>
  <c r="P94" i="3"/>
  <c r="O94" i="3"/>
  <c r="P70" i="3"/>
  <c r="O69" i="3"/>
  <c r="O64" i="3"/>
  <c r="Q23" i="3"/>
  <c r="N42" i="3"/>
  <c r="P40" i="3"/>
  <c r="O42" i="3"/>
  <c r="L14" i="4" l="1"/>
  <c r="L13" i="4" s="1"/>
  <c r="O113" i="4"/>
  <c r="J113" i="4"/>
  <c r="E47" i="4"/>
  <c r="E32" i="4"/>
  <c r="E94" i="4"/>
  <c r="E76" i="4"/>
  <c r="E37" i="4"/>
  <c r="F41" i="3"/>
  <c r="F80" i="3"/>
  <c r="F63" i="3"/>
  <c r="E163" i="4"/>
  <c r="E145" i="4"/>
  <c r="E65" i="4"/>
  <c r="E25" i="4"/>
  <c r="E161" i="4"/>
  <c r="E150" i="4"/>
  <c r="E120" i="4"/>
  <c r="E103" i="4"/>
  <c r="E81" i="4"/>
  <c r="E23" i="4"/>
  <c r="F78" i="3"/>
  <c r="E164" i="4"/>
  <c r="E98" i="4"/>
  <c r="E63" i="4"/>
  <c r="E24" i="4"/>
  <c r="G96" i="3"/>
  <c r="E141" i="4"/>
  <c r="E130" i="4"/>
  <c r="E114" i="4"/>
  <c r="E96" i="4"/>
  <c r="I18" i="4"/>
  <c r="E52" i="4"/>
  <c r="H10" i="3"/>
  <c r="F88" i="3"/>
  <c r="K18" i="3"/>
  <c r="E144" i="4"/>
  <c r="E117" i="4"/>
  <c r="E95" i="4"/>
  <c r="E69" i="4"/>
  <c r="E42" i="4"/>
  <c r="E27" i="4"/>
  <c r="F92" i="4"/>
  <c r="E92" i="4" s="1"/>
  <c r="E118" i="4"/>
  <c r="E125" i="4"/>
  <c r="E115" i="4"/>
  <c r="E108" i="4"/>
  <c r="F82" i="3"/>
  <c r="E162" i="4"/>
  <c r="E97" i="4"/>
  <c r="E165" i="4"/>
  <c r="E142" i="4"/>
  <c r="F68" i="4"/>
  <c r="F67" i="4" s="1"/>
  <c r="F21" i="4" s="1"/>
  <c r="E74" i="4"/>
  <c r="E66" i="4"/>
  <c r="E64" i="4"/>
  <c r="L13" i="3"/>
  <c r="E155" i="4"/>
  <c r="N138" i="4"/>
  <c r="E143" i="4"/>
  <c r="H91" i="4"/>
  <c r="P67" i="4"/>
  <c r="E26" i="4"/>
  <c r="M139" i="4"/>
  <c r="O16" i="4"/>
  <c r="N90" i="4"/>
  <c r="I17" i="4"/>
  <c r="I136" i="4"/>
  <c r="G90" i="4"/>
  <c r="M17" i="4"/>
  <c r="N137" i="4"/>
  <c r="G140" i="4"/>
  <c r="I138" i="4"/>
  <c r="O136" i="4"/>
  <c r="G136" i="4"/>
  <c r="F140" i="4"/>
  <c r="I87" i="4"/>
  <c r="L139" i="4"/>
  <c r="H113" i="4"/>
  <c r="H89" i="4"/>
  <c r="G137" i="4"/>
  <c r="F138" i="4"/>
  <c r="N139" i="4"/>
  <c r="G138" i="4"/>
  <c r="L140" i="4"/>
  <c r="I113" i="4"/>
  <c r="L90" i="4"/>
  <c r="H90" i="4"/>
  <c r="K93" i="4"/>
  <c r="L19" i="4"/>
  <c r="J18" i="4"/>
  <c r="H62" i="4"/>
  <c r="I139" i="4"/>
  <c r="J62" i="4"/>
  <c r="F19" i="4"/>
  <c r="O19" i="4"/>
  <c r="J93" i="4"/>
  <c r="I137" i="4"/>
  <c r="K87" i="4"/>
  <c r="O62" i="4"/>
  <c r="I62" i="4"/>
  <c r="N19" i="4"/>
  <c r="G14" i="4"/>
  <c r="G13" i="4" s="1"/>
  <c r="O139" i="4"/>
  <c r="I160" i="4"/>
  <c r="I90" i="4"/>
  <c r="O88" i="4"/>
  <c r="J88" i="4"/>
  <c r="M93" i="4"/>
  <c r="P17" i="4"/>
  <c r="H138" i="4"/>
  <c r="K138" i="4"/>
  <c r="G88" i="4"/>
  <c r="J90" i="4"/>
  <c r="G93" i="4"/>
  <c r="L87" i="4"/>
  <c r="P19" i="4"/>
  <c r="M16" i="4"/>
  <c r="N14" i="4"/>
  <c r="N13" i="4" s="1"/>
  <c r="N20" i="4"/>
  <c r="N62" i="4"/>
  <c r="G160" i="4"/>
  <c r="N160" i="4"/>
  <c r="J160" i="4"/>
  <c r="F139" i="4"/>
  <c r="I140" i="4"/>
  <c r="F17" i="4"/>
  <c r="M19" i="4"/>
  <c r="N16" i="4"/>
  <c r="L93" i="4"/>
  <c r="K139" i="4"/>
  <c r="O137" i="4"/>
  <c r="O17" i="4"/>
  <c r="H139" i="4"/>
  <c r="K137" i="4"/>
  <c r="H140" i="4"/>
  <c r="J14" i="4"/>
  <c r="J13" i="4" s="1"/>
  <c r="F87" i="4"/>
  <c r="H19" i="4"/>
  <c r="J16" i="4"/>
  <c r="K140" i="4"/>
  <c r="M136" i="4"/>
  <c r="M9" i="4" s="1"/>
  <c r="G139" i="4"/>
  <c r="M138" i="4"/>
  <c r="J137" i="4"/>
  <c r="H137" i="4"/>
  <c r="K90" i="4"/>
  <c r="G87" i="4"/>
  <c r="L62" i="4"/>
  <c r="G19" i="4"/>
  <c r="H18" i="4"/>
  <c r="K17" i="4"/>
  <c r="M88" i="4"/>
  <c r="M22" i="4"/>
  <c r="O160" i="4"/>
  <c r="L160" i="4"/>
  <c r="N136" i="4"/>
  <c r="I88" i="4"/>
  <c r="O14" i="4"/>
  <c r="O13" i="4" s="1"/>
  <c r="P62" i="4"/>
  <c r="L17" i="4"/>
  <c r="K62" i="4"/>
  <c r="G16" i="4"/>
  <c r="F16" i="4"/>
  <c r="G18" i="4"/>
  <c r="P16" i="4"/>
  <c r="H16" i="4"/>
  <c r="M113" i="4"/>
  <c r="O140" i="4"/>
  <c r="N88" i="4"/>
  <c r="K89" i="4"/>
  <c r="M89" i="4"/>
  <c r="N113" i="4"/>
  <c r="N18" i="4"/>
  <c r="P18" i="4"/>
  <c r="M57" i="3"/>
  <c r="M11" i="3" s="1"/>
  <c r="O77" i="3"/>
  <c r="O59" i="3" s="1"/>
  <c r="P57" i="3"/>
  <c r="P11" i="3" s="1"/>
  <c r="N57" i="3"/>
  <c r="N11" i="3" s="1"/>
  <c r="N77" i="3"/>
  <c r="N59" i="3" s="1"/>
  <c r="P77" i="3"/>
  <c r="P75" i="3" s="1"/>
  <c r="J10" i="3"/>
  <c r="P62" i="3"/>
  <c r="K57" i="3"/>
  <c r="Q57" i="3"/>
  <c r="Q11" i="3" s="1"/>
  <c r="O57" i="3"/>
  <c r="O11" i="3" s="1"/>
  <c r="L57" i="3"/>
  <c r="L11" i="3" s="1"/>
  <c r="L61" i="3"/>
  <c r="M39" i="3"/>
  <c r="I19" i="4"/>
  <c r="O18" i="4"/>
  <c r="H17" i="4"/>
  <c r="N17" i="4"/>
  <c r="N22" i="4"/>
  <c r="M62" i="4"/>
  <c r="O61" i="3"/>
  <c r="M22" i="3"/>
  <c r="P39" i="3"/>
  <c r="P23" i="3"/>
  <c r="F23" i="3" s="1"/>
  <c r="Q94" i="3"/>
  <c r="F94" i="3" s="1"/>
  <c r="K77" i="3"/>
  <c r="N95" i="3"/>
  <c r="N13" i="3" s="1"/>
  <c r="I39" i="3"/>
  <c r="P33" i="3"/>
  <c r="M77" i="3"/>
  <c r="K17" i="3"/>
  <c r="I93" i="3"/>
  <c r="N61" i="3"/>
  <c r="O97" i="3"/>
  <c r="L77" i="3"/>
  <c r="O39" i="3"/>
  <c r="K22" i="3"/>
  <c r="L12" i="3"/>
  <c r="H39" i="3"/>
  <c r="N39" i="3"/>
  <c r="J39" i="3"/>
  <c r="K61" i="3"/>
  <c r="L39" i="3"/>
  <c r="J93" i="3"/>
  <c r="K93" i="3"/>
  <c r="M61" i="3"/>
  <c r="G39" i="3"/>
  <c r="O17" i="3"/>
  <c r="N22" i="3"/>
  <c r="O33" i="3"/>
  <c r="O22" i="3"/>
  <c r="M17" i="3"/>
  <c r="K20" i="4"/>
  <c r="K14" i="4"/>
  <c r="K13" i="4" s="1"/>
  <c r="J139" i="4"/>
  <c r="N87" i="4"/>
  <c r="N93" i="4"/>
  <c r="K12" i="3"/>
  <c r="N17" i="3"/>
  <c r="F90" i="4"/>
  <c r="I89" i="4"/>
  <c r="I93" i="4"/>
  <c r="H88" i="4"/>
  <c r="H93" i="4"/>
  <c r="P69" i="3"/>
  <c r="J136" i="4"/>
  <c r="J140" i="4"/>
  <c r="F88" i="4"/>
  <c r="F113" i="4"/>
  <c r="F89" i="4"/>
  <c r="F20" i="4"/>
  <c r="L16" i="4"/>
  <c r="N106" i="3"/>
  <c r="N96" i="3" s="1"/>
  <c r="M12" i="3"/>
  <c r="O20" i="4"/>
  <c r="K136" i="4"/>
  <c r="K160" i="4"/>
  <c r="F137" i="4"/>
  <c r="I16" i="4"/>
  <c r="Q70" i="3"/>
  <c r="J16" i="3"/>
  <c r="M93" i="3"/>
  <c r="H93" i="3"/>
  <c r="L17" i="3"/>
  <c r="L22" i="3"/>
  <c r="F160" i="4"/>
  <c r="L138" i="4"/>
  <c r="M137" i="4"/>
  <c r="M140" i="4"/>
  <c r="J87" i="4"/>
  <c r="I68" i="4"/>
  <c r="I67" i="4" s="1"/>
  <c r="I21" i="4" s="1"/>
  <c r="K19" i="4"/>
  <c r="K22" i="4"/>
  <c r="J17" i="4"/>
  <c r="J22" i="4"/>
  <c r="O87" i="4"/>
  <c r="O93" i="4"/>
  <c r="H67" i="4"/>
  <c r="G62" i="4"/>
  <c r="J19" i="4"/>
  <c r="L93" i="3"/>
  <c r="F136" i="4"/>
  <c r="O138" i="4"/>
  <c r="J138" i="4"/>
  <c r="L137" i="4"/>
  <c r="H87" i="4"/>
  <c r="M20" i="4"/>
  <c r="M14" i="4"/>
  <c r="M13" i="4" s="1"/>
  <c r="K39" i="3"/>
  <c r="G113" i="4"/>
  <c r="L113" i="4"/>
  <c r="L88" i="4"/>
  <c r="F18" i="4"/>
  <c r="L18" i="4"/>
  <c r="H136" i="4"/>
  <c r="H160" i="4"/>
  <c r="N140" i="4"/>
  <c r="K113" i="4"/>
  <c r="O90" i="4"/>
  <c r="G89" i="4"/>
  <c r="K88" i="4"/>
  <c r="F62" i="4"/>
  <c r="L22" i="4"/>
  <c r="M160" i="4"/>
  <c r="L136" i="4"/>
  <c r="F93" i="4"/>
  <c r="K16" i="4"/>
  <c r="G17" i="4"/>
  <c r="I10" i="4" l="1"/>
  <c r="F91" i="4"/>
  <c r="M12" i="4"/>
  <c r="G12" i="4"/>
  <c r="G9" i="4"/>
  <c r="E16" i="4"/>
  <c r="E88" i="4"/>
  <c r="E90" i="4"/>
  <c r="E140" i="4"/>
  <c r="E139" i="4"/>
  <c r="E17" i="4"/>
  <c r="E68" i="4"/>
  <c r="H9" i="3"/>
  <c r="E22" i="4"/>
  <c r="H12" i="4"/>
  <c r="I135" i="4"/>
  <c r="K56" i="3"/>
  <c r="K10" i="3" s="1"/>
  <c r="F77" i="3"/>
  <c r="E87" i="4"/>
  <c r="E91" i="4"/>
  <c r="Q69" i="3"/>
  <c r="R70" i="3"/>
  <c r="F57" i="3"/>
  <c r="G93" i="3"/>
  <c r="E18" i="4"/>
  <c r="E62" i="4"/>
  <c r="E93" i="4"/>
  <c r="E136" i="4"/>
  <c r="E160" i="4"/>
  <c r="E137" i="4"/>
  <c r="N135" i="4"/>
  <c r="E138" i="4"/>
  <c r="E89" i="4"/>
  <c r="E113" i="4"/>
  <c r="P21" i="4"/>
  <c r="E67" i="4"/>
  <c r="N12" i="4"/>
  <c r="E19" i="4"/>
  <c r="J10" i="4"/>
  <c r="P12" i="4"/>
  <c r="N10" i="4"/>
  <c r="L12" i="4"/>
  <c r="M15" i="4"/>
  <c r="F15" i="4"/>
  <c r="K11" i="4"/>
  <c r="H11" i="4"/>
  <c r="O135" i="4"/>
  <c r="F14" i="4"/>
  <c r="F13" i="4" s="1"/>
  <c r="I11" i="4"/>
  <c r="P11" i="4"/>
  <c r="P9" i="4"/>
  <c r="F9" i="4"/>
  <c r="M86" i="4"/>
  <c r="J11" i="4"/>
  <c r="F86" i="4"/>
  <c r="G135" i="4"/>
  <c r="O10" i="4"/>
  <c r="I86" i="4"/>
  <c r="M10" i="4"/>
  <c r="O12" i="4"/>
  <c r="O15" i="4"/>
  <c r="H135" i="4"/>
  <c r="J86" i="4"/>
  <c r="P15" i="4"/>
  <c r="I12" i="4"/>
  <c r="N11" i="4"/>
  <c r="K135" i="4"/>
  <c r="K12" i="4"/>
  <c r="N15" i="4"/>
  <c r="H15" i="4"/>
  <c r="M11" i="4"/>
  <c r="O11" i="4"/>
  <c r="Q64" i="3"/>
  <c r="F64" i="3" s="1"/>
  <c r="N75" i="3"/>
  <c r="N56" i="3"/>
  <c r="N55" i="3" s="1"/>
  <c r="P59" i="3"/>
  <c r="O16" i="3"/>
  <c r="K16" i="3"/>
  <c r="M20" i="3"/>
  <c r="K59" i="3"/>
  <c r="L75" i="3"/>
  <c r="L59" i="3"/>
  <c r="P17" i="3"/>
  <c r="Q62" i="3"/>
  <c r="Q59" i="3" s="1"/>
  <c r="M75" i="3"/>
  <c r="M59" i="3"/>
  <c r="L135" i="4"/>
  <c r="L11" i="4"/>
  <c r="J15" i="4"/>
  <c r="H10" i="4"/>
  <c r="M56" i="3"/>
  <c r="M55" i="3" s="1"/>
  <c r="K75" i="3"/>
  <c r="P24" i="3"/>
  <c r="L56" i="3"/>
  <c r="L55" i="3" s="1"/>
  <c r="F36" i="3"/>
  <c r="N93" i="3"/>
  <c r="O20" i="3"/>
  <c r="O95" i="3"/>
  <c r="N20" i="3"/>
  <c r="Q40" i="3"/>
  <c r="F40" i="3" s="1"/>
  <c r="F42" i="3"/>
  <c r="N12" i="3"/>
  <c r="O56" i="3"/>
  <c r="O10" i="3" s="1"/>
  <c r="F44" i="3"/>
  <c r="M16" i="3"/>
  <c r="F70" i="3"/>
  <c r="N16" i="3"/>
  <c r="J12" i="4"/>
  <c r="O86" i="4"/>
  <c r="L20" i="3"/>
  <c r="O9" i="4"/>
  <c r="K55" i="3"/>
  <c r="N9" i="4"/>
  <c r="N86" i="4"/>
  <c r="H86" i="4"/>
  <c r="H9" i="4"/>
  <c r="G10" i="4"/>
  <c r="F11" i="4"/>
  <c r="P61" i="3"/>
  <c r="P56" i="3"/>
  <c r="H21" i="4"/>
  <c r="I14" i="4"/>
  <c r="I13" i="4" s="1"/>
  <c r="I20" i="4"/>
  <c r="L16" i="3"/>
  <c r="L15" i="4"/>
  <c r="L9" i="4"/>
  <c r="F10" i="4"/>
  <c r="P10" i="4"/>
  <c r="F135" i="4"/>
  <c r="K9" i="4"/>
  <c r="K15" i="4"/>
  <c r="L10" i="4"/>
  <c r="L86" i="4"/>
  <c r="K20" i="3"/>
  <c r="K86" i="4"/>
  <c r="K10" i="4"/>
  <c r="K11" i="3"/>
  <c r="F11" i="3" s="1"/>
  <c r="F12" i="4"/>
  <c r="G86" i="4"/>
  <c r="G11" i="4"/>
  <c r="J9" i="3"/>
  <c r="I9" i="4"/>
  <c r="I15" i="4"/>
  <c r="J9" i="4"/>
  <c r="J135" i="4"/>
  <c r="M135" i="4"/>
  <c r="G15" i="4"/>
  <c r="J8" i="4" l="1"/>
  <c r="E10" i="4"/>
  <c r="F75" i="3"/>
  <c r="M8" i="4"/>
  <c r="P22" i="3"/>
  <c r="R69" i="3"/>
  <c r="R62" i="3"/>
  <c r="S70" i="3"/>
  <c r="O13" i="3"/>
  <c r="E135" i="4"/>
  <c r="E86" i="4"/>
  <c r="E11" i="4"/>
  <c r="E21" i="4"/>
  <c r="P14" i="4"/>
  <c r="P20" i="4"/>
  <c r="E15" i="4"/>
  <c r="P8" i="4"/>
  <c r="O8" i="4"/>
  <c r="K8" i="4"/>
  <c r="N8" i="4"/>
  <c r="E12" i="4"/>
  <c r="E9" i="4"/>
  <c r="P10" i="3"/>
  <c r="L10" i="3"/>
  <c r="L9" i="3" s="1"/>
  <c r="M10" i="3"/>
  <c r="M9" i="3" s="1"/>
  <c r="N14" i="3"/>
  <c r="L8" i="4"/>
  <c r="M14" i="3"/>
  <c r="L14" i="3"/>
  <c r="P18" i="3"/>
  <c r="Q24" i="3"/>
  <c r="Q22" i="3" s="1"/>
  <c r="Q33" i="3"/>
  <c r="F33" i="3" s="1"/>
  <c r="N10" i="3"/>
  <c r="N9" i="3" s="1"/>
  <c r="P97" i="3"/>
  <c r="P95" i="3"/>
  <c r="O55" i="3"/>
  <c r="Q39" i="3"/>
  <c r="F39" i="3" s="1"/>
  <c r="Q17" i="3"/>
  <c r="F17" i="3" s="1"/>
  <c r="O96" i="3"/>
  <c r="H20" i="4"/>
  <c r="H14" i="4"/>
  <c r="K9" i="3"/>
  <c r="Q56" i="3"/>
  <c r="Q61" i="3"/>
  <c r="P55" i="3"/>
  <c r="P106" i="3"/>
  <c r="F8" i="4"/>
  <c r="K14" i="3"/>
  <c r="P16" i="3" l="1"/>
  <c r="E20" i="4"/>
  <c r="S69" i="3"/>
  <c r="T70" i="3"/>
  <c r="S62" i="3"/>
  <c r="R59" i="3"/>
  <c r="R56" i="3"/>
  <c r="R61" i="3"/>
  <c r="F24" i="3"/>
  <c r="P96" i="3"/>
  <c r="P12" i="3" s="1"/>
  <c r="P20" i="3"/>
  <c r="F22" i="3"/>
  <c r="E8" i="4"/>
  <c r="P13" i="4"/>
  <c r="E14" i="4"/>
  <c r="Q10" i="3"/>
  <c r="Q18" i="3"/>
  <c r="Q16" i="3" s="1"/>
  <c r="P93" i="3"/>
  <c r="Q95" i="3"/>
  <c r="Q97" i="3"/>
  <c r="F97" i="3" s="1"/>
  <c r="P13" i="3"/>
  <c r="Q20" i="3"/>
  <c r="Q106" i="3"/>
  <c r="Q96" i="3" s="1"/>
  <c r="F96" i="3" s="1"/>
  <c r="H13" i="4"/>
  <c r="Q55" i="3"/>
  <c r="O12" i="3"/>
  <c r="O93" i="3"/>
  <c r="F18" i="3" l="1"/>
  <c r="F16" i="3"/>
  <c r="R10" i="3"/>
  <c r="R9" i="3" s="1"/>
  <c r="R55" i="3"/>
  <c r="R14" i="3" s="1"/>
  <c r="F20" i="3"/>
  <c r="O9" i="3"/>
  <c r="F106" i="3"/>
  <c r="S56" i="3"/>
  <c r="S61" i="3"/>
  <c r="S59" i="3"/>
  <c r="P14" i="3"/>
  <c r="T69" i="3"/>
  <c r="U70" i="3"/>
  <c r="T62" i="3"/>
  <c r="Q13" i="3"/>
  <c r="F13" i="3" s="1"/>
  <c r="F95" i="3"/>
  <c r="O14" i="3"/>
  <c r="E13" i="4"/>
  <c r="P9" i="3"/>
  <c r="Q12" i="3"/>
  <c r="F12" i="3" s="1"/>
  <c r="Q93" i="3"/>
  <c r="F93" i="3" s="1"/>
  <c r="Q9" i="3" l="1"/>
  <c r="U62" i="3"/>
  <c r="V70" i="3"/>
  <c r="U69" i="3"/>
  <c r="T59" i="3"/>
  <c r="T56" i="3"/>
  <c r="T61" i="3"/>
  <c r="S55" i="3"/>
  <c r="S14" i="3" s="1"/>
  <c r="S10" i="3"/>
  <c r="Q14" i="3"/>
  <c r="T55" i="3" l="1"/>
  <c r="T10" i="3"/>
  <c r="T9" i="3" s="1"/>
  <c r="S9" i="3"/>
  <c r="V62" i="3"/>
  <c r="F62" i="3" s="1"/>
  <c r="V69" i="3"/>
  <c r="F69" i="3" s="1"/>
  <c r="U56" i="3"/>
  <c r="U61" i="3"/>
  <c r="U59" i="3"/>
  <c r="V59" i="3" l="1"/>
  <c r="V56" i="3"/>
  <c r="V61" i="3"/>
  <c r="F61" i="3" s="1"/>
  <c r="F59" i="3"/>
  <c r="U55" i="3"/>
  <c r="U14" i="3" s="1"/>
  <c r="U10" i="3"/>
  <c r="T14" i="3"/>
  <c r="U9" i="3" l="1"/>
  <c r="V10" i="3"/>
  <c r="V9" i="3" s="1"/>
  <c r="V55" i="3"/>
  <c r="V14" i="3" s="1"/>
  <c r="F56" i="3"/>
  <c r="F55" i="3"/>
  <c r="F14" i="3"/>
  <c r="F10" i="3" l="1"/>
  <c r="F9" i="3"/>
</calcChain>
</file>

<file path=xl/sharedStrings.xml><?xml version="1.0" encoding="utf-8"?>
<sst xmlns="http://schemas.openxmlformats.org/spreadsheetml/2006/main" count="560" uniqueCount="198">
  <si>
    <t>2015 год</t>
  </si>
  <si>
    <t>2016 год</t>
  </si>
  <si>
    <t>2017 год</t>
  </si>
  <si>
    <t>2018 год</t>
  </si>
  <si>
    <t>2019 год</t>
  </si>
  <si>
    <t>2020 год</t>
  </si>
  <si>
    <t>1.</t>
  </si>
  <si>
    <t>Управление по делам ГО и ЧС</t>
  </si>
  <si>
    <t>Выполнение мероприятий по гражданской обороне</t>
  </si>
  <si>
    <t>Выполнение первичных мер пожарной безопасности</t>
  </si>
  <si>
    <t>Обеспечение безопасности людей на водных объектах</t>
  </si>
  <si>
    <t>Обеспечение выполнения противопаводковых мероприятий</t>
  </si>
  <si>
    <t>Создание резерва материальных и финансовых ресурсов для ликвидации чрезвычайных ситуаций и гражданской обороны</t>
  </si>
  <si>
    <t>Обеспечение повседневного функционирования Управления по делам ГО и ЧС города Свободного</t>
  </si>
  <si>
    <t>3.</t>
  </si>
  <si>
    <t>Оздоровление и трудоустройство несовершеннолетних (группы риска)</t>
  </si>
  <si>
    <t>2021 год</t>
  </si>
  <si>
    <t>2022 год</t>
  </si>
  <si>
    <t>2023 год</t>
  </si>
  <si>
    <t>2024 год</t>
  </si>
  <si>
    <t>2025 год</t>
  </si>
  <si>
    <t>№ п/п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</si>
  <si>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</si>
  <si>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</si>
  <si>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Ресурсное обеспечение (тыс. руб.)</t>
  </si>
  <si>
    <t>Исполнители программных мероприятий (координатор муниципальной программы, координатор подпрограммы, участники муниципальной программы)</t>
  </si>
  <si>
    <t>ГРБС</t>
  </si>
  <si>
    <t>Рз ПР</t>
  </si>
  <si>
    <t>ЦСР</t>
  </si>
  <si>
    <t>Всего</t>
  </si>
  <si>
    <t xml:space="preserve">Всего по программе </t>
  </si>
  <si>
    <t>Управление по ЖКХ и благоустройству администрации города Свободного</t>
  </si>
  <si>
    <t>текущий год</t>
  </si>
  <si>
    <t>кредиторская задолженность прошлых лет</t>
  </si>
  <si>
    <t>Итого по подпрограмме</t>
  </si>
  <si>
    <t>Администрация города (Управление по делам ГО и ЧС)</t>
  </si>
  <si>
    <t xml:space="preserve"> в том числе:</t>
  </si>
  <si>
    <t xml:space="preserve"> текущий год</t>
  </si>
  <si>
    <t>1.1.</t>
  </si>
  <si>
    <t>Основное мероприятие: Обеспечение эффективного повседневного функционирования системы гражданской обороны, защиты населения и территорий от чрезвычайных ситуаций, обеспечения первичных мер пожарной безопасности и безопасности людей на водных объектах</t>
  </si>
  <si>
    <t>Итого по основному мероприятию</t>
  </si>
  <si>
    <t>1.1.1.</t>
  </si>
  <si>
    <t>1.1.2.</t>
  </si>
  <si>
    <t>Предупреждение и ликвидация чрезвычайных ситуаций</t>
  </si>
  <si>
    <t>1.1.3.</t>
  </si>
  <si>
    <t>60.1.01.03120*</t>
  </si>
  <si>
    <t>1.1.4.</t>
  </si>
  <si>
    <t>60.1.0004</t>
  </si>
  <si>
    <t>1.1.5.</t>
  </si>
  <si>
    <t>60.1.0005</t>
  </si>
  <si>
    <t>1.1.6.</t>
  </si>
  <si>
    <t>60.1.01.00006*</t>
  </si>
  <si>
    <t>1.1.7.</t>
  </si>
  <si>
    <t>Развитие и оснащение единой дежурно–диспетчерской службы муниципального образования</t>
  </si>
  <si>
    <t>60.1.0007</t>
  </si>
  <si>
    <t>1.2.</t>
  </si>
  <si>
    <t>1.2.1.</t>
  </si>
  <si>
    <t>Обеспечение деятельности (оказание услуг) муниципальных учреждений</t>
  </si>
  <si>
    <t>60.1.0009</t>
  </si>
  <si>
    <t>2.</t>
  </si>
  <si>
    <t>Подпрограмма «Профилактика правонарушений, терроризма и экстремизма»</t>
  </si>
  <si>
    <t>в том числе:</t>
  </si>
  <si>
    <t>2.1.</t>
  </si>
  <si>
    <t>2.1.1.</t>
  </si>
  <si>
    <t>60.2.01.03140*</t>
  </si>
  <si>
    <t>60.2.01.07250**</t>
  </si>
  <si>
    <t>60.2.0001</t>
  </si>
  <si>
    <t>2.1.2.</t>
  </si>
  <si>
    <t>60.2.01.03150*</t>
  </si>
  <si>
    <t>60.2.01.03190**</t>
  </si>
  <si>
    <t>60.2.0002</t>
  </si>
  <si>
    <t>2.2.</t>
  </si>
  <si>
    <t>Основное мероприятие: Построение, развитие и эксплуатация АПК "Безопасный город" на территории муниципального образования</t>
  </si>
  <si>
    <t>2.2.1.</t>
  </si>
  <si>
    <t>60.2.0003</t>
  </si>
  <si>
    <t>60.2.02.03180*</t>
  </si>
  <si>
    <t>Управление образования администрации города</t>
  </si>
  <si>
    <t>3.1.</t>
  </si>
  <si>
    <t>Основное мероприятие: Реализация на территории города целенаправленных мер по профилактики употребления наркотиков</t>
  </si>
  <si>
    <t>3.1.1.</t>
  </si>
  <si>
    <t>Реализация мер по профилактике употребления наркотиков</t>
  </si>
  <si>
    <t>60.3.01.07200*</t>
  </si>
  <si>
    <t>60.3.01.07260**</t>
  </si>
  <si>
    <t>Администрация города (отдел по делам молодежи семьи и детства)</t>
  </si>
  <si>
    <t>3.1.2.</t>
  </si>
  <si>
    <t>Раннее выявление потребителей наркотических и психотропных веществ</t>
  </si>
  <si>
    <t>60.3.01.07270**</t>
  </si>
  <si>
    <t>3.1.3.</t>
  </si>
  <si>
    <t>Оздоровление и трудоустройство несовершеннолетних группы риска</t>
  </si>
  <si>
    <t>60.3.01.07220*</t>
  </si>
  <si>
    <t>60.3.01.07280**</t>
  </si>
  <si>
    <t>3.2.</t>
  </si>
  <si>
    <t>Основное мероприятие: Уничтожение сырьевой базы конопли, являющейся производной для изготовления наркотиков</t>
  </si>
  <si>
    <t>3.2.1.</t>
  </si>
  <si>
    <t>Проведение рейдов по выявлению очагов произрастания дикорастущей конопли на заброшенных участках, на жилых участках на территории города</t>
  </si>
  <si>
    <t>60.3.02.03200**</t>
  </si>
  <si>
    <t>001</t>
  </si>
  <si>
    <t>008</t>
  </si>
  <si>
    <t>015</t>
  </si>
  <si>
    <t>003</t>
  </si>
  <si>
    <t>0309</t>
  </si>
  <si>
    <t>Основное мероприятие: Совершенствование организации профилактических мероприятий по предотвращению правонарушений и действий экстремистской направленности</t>
  </si>
  <si>
    <t>Совершенствование системы профилактики правонарушений и действий экстремистской направленности в молодежной и подростковой среде, а так же среди отдельных категорий граждан</t>
  </si>
  <si>
    <t>0707</t>
  </si>
  <si>
    <t>0314</t>
  </si>
  <si>
    <t>Организация профилактических мероприятий направленных на предотвращение действий экстремистской направленности</t>
  </si>
  <si>
    <t>Ресурсное обеспечение реализации муниципальной программы за счет средств бюджета города Свободного</t>
  </si>
  <si>
    <t>‹*›Распределение бюджетных ассигнований на 2015 год указано согласно таблице соответствия измененных кодов бюджетной классификации в части целевых статей расходов городского бюджета на 2016 год, размещенной на портале администрации города Свободного в информационно – телекоммуникационной сети «Интернет» по адресу : www .svobnews. amur.ru</t>
  </si>
  <si>
    <t xml:space="preserve">Источники финансирования </t>
  </si>
  <si>
    <t>Оценка расходов (тыс. рублей)</t>
  </si>
  <si>
    <t xml:space="preserve">Исполнители программных мероприятий </t>
  </si>
  <si>
    <t>всего</t>
  </si>
  <si>
    <t>федеральный бюджет</t>
  </si>
  <si>
    <t>областной бюджет</t>
  </si>
  <si>
    <t>местный бюджет</t>
  </si>
  <si>
    <t>другие источники</t>
  </si>
  <si>
    <t>в том числе на погашение задолженности прошлых лет</t>
  </si>
  <si>
    <t>Подпрограмма «Организация и выполнение мероприятий по гражданской обороне, по предупреждению и ликвидации чрезвычайных ситуаций»</t>
  </si>
  <si>
    <t>Управление по делам ГО и ЧС; Управление по использованию муниципального имущества и землепользованию</t>
  </si>
  <si>
    <t>Управление по делам ГО и ЧС; Управление по ЖКХ и благоустройству администрации города Свободного</t>
  </si>
  <si>
    <t>Совершенствование системы профилактики правонарушений в молодежной и подростковой среде, а также среди отдельных категорий граждан</t>
  </si>
  <si>
    <t>Подпрограмма «Противодействие злоупотреблению наркотическими средствами и их незаконному обороту на территории города Свободного »</t>
  </si>
  <si>
    <t>Администрация города; Управление образования; Управление по ЖКХ и благоустройству</t>
  </si>
  <si>
    <t xml:space="preserve">3.1.2. </t>
  </si>
  <si>
    <t xml:space="preserve">3.1.3. </t>
  </si>
  <si>
    <t xml:space="preserve">Проведение рейдов по выявлению очагов произрастания дикорастущей конопли на заброшенных участках, на жилых участках на территории города </t>
  </si>
  <si>
    <t>Муниципальная программа «Обеспечение безопасности жизнедеятельности населения на территории города Свободного »:</t>
  </si>
  <si>
    <t>Основное мероприятие: Расходы на обеспечение деятельности (оказание услуг) муниципальных учреждений и автономных учреждений:</t>
  </si>
  <si>
    <t>Муниципальная программа «Обеспечение безопасности жизнедеятельности населения на территории города Свободного  годы»</t>
  </si>
  <si>
    <t>60.2.02.03220</t>
  </si>
  <si>
    <t xml:space="preserve"> Управление по делам ГО и ЧС; Управление по ЖКХ и благоустройству; Управление образования; Администрация города</t>
  </si>
  <si>
    <t xml:space="preserve"> Управление по делам ГО и ЧС; Управление по использованию муниципального имущества и землепользованию Управление по ЖКХ и благоустройств.; Администрация города;</t>
  </si>
  <si>
    <t>Управление по делам ГО и ЧС; Управление по ЖКХ и благоустройству администрации город;</t>
  </si>
  <si>
    <t>Администрация города; Управление по использованию муниципального имущества и землепользованию;Управление по делам ГО и ЧС</t>
  </si>
  <si>
    <t>Управление по использованию муниципального имущества и землепользованию;Управление по делам ГО и ЧС</t>
  </si>
  <si>
    <t>Управление по использованию муниципального имущества и землепользованию. Управление по ГО и ЧС</t>
  </si>
  <si>
    <t>Управление по делам ГО и ЧС; Администрация города; Управление по испольльзованию муниципального имущества и землепользованию;Управление по ЖКХ и благоустройства администрации города Свободного, Управление образования администрации города.</t>
  </si>
  <si>
    <t xml:space="preserve"> Управление по делам ГО и ЧС; Администрация города; Управление по ЖКХ и благоустройства администрации города Свободного.</t>
  </si>
  <si>
    <t>Управление по делам ГО и ЧС; Администрация города; Управление по ЖКХ и благоустройства администрации города Свободного.</t>
  </si>
  <si>
    <t>Администрация города; Управление по использованию муниципального имущества и землепользованию;</t>
  </si>
  <si>
    <t xml:space="preserve">Управление ГО и ЧС; Управление по использованию муниципального имущества и землепользования, администрация города </t>
  </si>
  <si>
    <t>Администрация города (отдел по делам молодежи семьи и детства), Управление образования; Управление по ЖКХ и благоустройству города Свободного.</t>
  </si>
  <si>
    <t>2.1.3.</t>
  </si>
  <si>
    <t>60.2.01.03230</t>
  </si>
  <si>
    <t>Приобретение, установка, обслуживание и аренда систем видеонаблюдения</t>
  </si>
  <si>
    <t>Управление ГО и ЧС; Управление по использованию муниципального имущества и землепользованию;</t>
  </si>
  <si>
    <t>1.2.2.</t>
  </si>
  <si>
    <t>Приобретение транспортных средств в муниципальную собственность</t>
  </si>
  <si>
    <t>1.2.3.</t>
  </si>
  <si>
    <t>Текущий ремонт защитного сооружения расположенного по адресу: г. Свободный, ул. Ленина, 102</t>
  </si>
  <si>
    <t>Развитие аппаратно – программного комплекса «Безопасный город»</t>
  </si>
  <si>
    <t>2.2.2.</t>
  </si>
  <si>
    <t>Расходы на развитие аппаратно – программного комплекса «Безопасный город» направленные на аренду и техничекое обслуживание систем видеонаблюдения</t>
  </si>
  <si>
    <t>Расходы на развитие аппаратно – программного комплекса «Безопасный город», направленные на аренду и техничекое обслуживание систем видеонаблюдения</t>
  </si>
  <si>
    <t>2.2.3</t>
  </si>
  <si>
    <t>Обеспечение транспортной безопасности</t>
  </si>
  <si>
    <t>0310</t>
  </si>
  <si>
    <t>Подпрограмма «Противодействие злоупотреблению наркотическими средствами и их незаконному обороту на территории города Свободного»</t>
  </si>
  <si>
    <t>60.1.01.03150</t>
  </si>
  <si>
    <t>60.1.01.0002</t>
  </si>
  <si>
    <t>60.1.01.0001</t>
  </si>
  <si>
    <t>кредиторская задолженность  прошлых лет</t>
  </si>
  <si>
    <t>Подпрограмма «Организация и выполнение мероприятий по гражданской обороне, по предупреждению и ликвидации чрезвычайных ситуаций»:</t>
  </si>
  <si>
    <t>60.1.01.00000</t>
  </si>
  <si>
    <t>60.1.01.03160**</t>
  </si>
  <si>
    <t>60.2.00.000000</t>
  </si>
  <si>
    <t>60.2.01.00000</t>
  </si>
  <si>
    <t>60.2.01.00001</t>
  </si>
  <si>
    <t>60.2.02.00000</t>
  </si>
  <si>
    <t>60.2.02.S1590</t>
  </si>
  <si>
    <t>60.3.00.00000</t>
  </si>
  <si>
    <t>‹**› Распределение бюджетных ассигнований на 2016 год указано согласно таблице соответствия измененных кодов бюджетной классификации в части целевой статьи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Свободного в в информационно–телекоммуникационной сети «Интернет» по адресу: www.svobnews.amur.ru</t>
  </si>
  <si>
    <t>Приложение № 4
к муниципальной программе</t>
  </si>
  <si>
    <t>Ресурсное обеспечение муниципальной программы за счет всех источников финансирования</t>
  </si>
  <si>
    <t>60.1.01.03140.**</t>
  </si>
  <si>
    <t>60.1.02.00001*.
60.1.02.01002**</t>
  </si>
  <si>
    <t>60.1.02.00001*</t>
  </si>
  <si>
    <t>60.1.02.01002**</t>
  </si>
  <si>
    <t>60.1.02.03170*</t>
  </si>
  <si>
    <t>60.102.00520**</t>
  </si>
  <si>
    <t>60.1.02.00360</t>
  </si>
  <si>
    <t>60.1.02.03180</t>
  </si>
  <si>
    <t>60.2.01.00002</t>
  </si>
  <si>
    <t>60.3.01.00001</t>
  </si>
  <si>
    <t>60.3.01.00002*</t>
  </si>
  <si>
    <t>60.3.01.00003</t>
  </si>
  <si>
    <t>60.3.02.00001*</t>
  </si>
  <si>
    <t>Приложение №3
 к муниципальной программе</t>
  </si>
  <si>
    <t>60.1.0000
60.0.01.00000</t>
  </si>
  <si>
    <t>60.0.0000
60.0.00.00000</t>
  </si>
  <si>
    <t>60.1.01.03130**</t>
  </si>
  <si>
    <t>2026 год</t>
  </si>
  <si>
    <t>2027 год</t>
  </si>
  <si>
    <t>2028 год</t>
  </si>
  <si>
    <t>2029 год</t>
  </si>
  <si>
    <t>2030 год</t>
  </si>
  <si>
    <t>Приложение №2
 к постановлению администрации 
города Свободного
25.01.2024 № 68</t>
  </si>
  <si>
    <t>Приложение №1
 к постановлению администрации 
города Свободного
25.01.2024№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</si>
</sst>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6">
    <xf numFmtId="0" fontId="0" fillId="0" borderId="0" xfId="0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top" wrapText="1"/>
    </xf>
    <xf numFmtId="0" fontId="8" fillId="0" borderId="10" xfId="0" applyFont="1" applyBorder="1" applyAlignment="1">
      <alignment horizontal="center" wrapText="1"/>
    </xf>
    <xf numFmtId="0" fontId="6" fillId="0" borderId="0" xfId="0" applyFont="1" applyAlignment="1">
      <alignment horizontal="left"/>
    </xf>
    <xf numFmtId="164" fontId="2" fillId="0" borderId="7" xfId="1" applyFont="1" applyFill="1" applyBorder="1" applyAlignment="1">
      <alignment horizontal="center" vertical="top" wrapText="1"/>
    </xf>
    <xf numFmtId="2" fontId="2" fillId="0" borderId="13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4" fontId="6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12" fillId="0" borderId="0" xfId="0" applyFont="1"/>
    <xf numFmtId="0" fontId="6" fillId="0" borderId="0" xfId="0" applyFont="1" applyAlignment="1">
      <alignment wrapText="1"/>
    </xf>
    <xf numFmtId="4" fontId="1" fillId="0" borderId="2" xfId="0" applyNumberFormat="1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1" fillId="2" borderId="8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" fontId="1" fillId="0" borderId="6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8" fillId="0" borderId="10" xfId="0" applyFont="1" applyFill="1" applyBorder="1" applyAlignment="1">
      <alignment horizontal="center" wrapText="1"/>
    </xf>
    <xf numFmtId="0" fontId="6" fillId="0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right" vertical="top" wrapText="1"/>
    </xf>
    <xf numFmtId="165" fontId="10" fillId="2" borderId="1" xfId="0" applyNumberFormat="1" applyFont="1" applyFill="1" applyBorder="1" applyAlignment="1">
      <alignment horizontal="right" vertical="top" wrapText="1"/>
    </xf>
    <xf numFmtId="165" fontId="1" fillId="2" borderId="6" xfId="0" applyNumberFormat="1" applyFont="1" applyFill="1" applyBorder="1" applyAlignment="1">
      <alignment horizontal="right" vertical="top" wrapText="1"/>
    </xf>
    <xf numFmtId="165" fontId="5" fillId="2" borderId="1" xfId="0" applyNumberFormat="1" applyFont="1" applyFill="1" applyBorder="1" applyAlignment="1">
      <alignment horizontal="right" vertical="center" wrapText="1"/>
    </xf>
    <xf numFmtId="165" fontId="1" fillId="2" borderId="8" xfId="0" applyNumberFormat="1" applyFont="1" applyFill="1" applyBorder="1" applyAlignment="1">
      <alignment horizontal="right" vertical="top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4" fontId="9" fillId="0" borderId="6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4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4"/>
  <sheetViews>
    <sheetView tabSelected="1" zoomScale="124" zoomScaleNormal="124" zoomScaleSheetLayoutView="208" workbookViewId="0">
      <selection activeCell="W1" sqref="W1"/>
    </sheetView>
  </sheetViews>
  <sheetFormatPr defaultColWidth="9.140625" defaultRowHeight="15" x14ac:dyDescent="0.25"/>
  <cols>
    <col min="1" max="1" width="4.85546875" style="3" customWidth="1"/>
    <col min="2" max="2" width="28.28515625" style="6" customWidth="1"/>
    <col min="3" max="3" width="9.28515625" style="29" customWidth="1"/>
    <col min="4" max="4" width="5.42578125" style="29" customWidth="1"/>
    <col min="5" max="5" width="11.5703125" style="29" customWidth="1"/>
    <col min="6" max="6" width="8.28515625" style="22" customWidth="1"/>
    <col min="7" max="11" width="6.7109375" style="22" bestFit="1" customWidth="1"/>
    <col min="12" max="12" width="7.5703125" style="22" bestFit="1" customWidth="1"/>
    <col min="13" max="15" width="6.7109375" style="22" bestFit="1" customWidth="1"/>
    <col min="16" max="17" width="7" style="22" bestFit="1" customWidth="1"/>
    <col min="18" max="18" width="7.5703125" style="22" customWidth="1"/>
    <col min="19" max="21" width="6.7109375" style="22" customWidth="1"/>
    <col min="22" max="22" width="6.5703125" style="22" customWidth="1"/>
    <col min="23" max="23" width="27.85546875" style="1" customWidth="1"/>
    <col min="24" max="34" width="17.42578125" style="1" customWidth="1"/>
    <col min="35" max="16384" width="9.140625" style="1"/>
  </cols>
  <sheetData>
    <row r="1" spans="1:24" ht="92.45" customHeight="1" x14ac:dyDescent="0.25">
      <c r="W1" s="52" t="s">
        <v>197</v>
      </c>
    </row>
    <row r="2" spans="1:24" ht="34.700000000000003" customHeight="1" x14ac:dyDescent="0.25">
      <c r="P2" s="132" t="s">
        <v>187</v>
      </c>
      <c r="Q2" s="132"/>
      <c r="R2" s="132"/>
      <c r="S2" s="132"/>
      <c r="T2" s="132"/>
      <c r="U2" s="132"/>
      <c r="V2" s="132"/>
      <c r="W2" s="132"/>
    </row>
    <row r="3" spans="1:24" x14ac:dyDescent="0.25">
      <c r="W3" s="17"/>
    </row>
    <row r="4" spans="1:24" x14ac:dyDescent="0.25">
      <c r="A4" s="131" t="s">
        <v>106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</row>
    <row r="5" spans="1:24" x14ac:dyDescent="0.25">
      <c r="A5" s="5"/>
      <c r="B5" s="9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5"/>
    </row>
    <row r="6" spans="1:24" s="3" customFormat="1" ht="42" x14ac:dyDescent="0.25">
      <c r="A6" s="12" t="s">
        <v>21</v>
      </c>
      <c r="B6" s="13" t="s">
        <v>22</v>
      </c>
      <c r="C6" s="101" t="s">
        <v>23</v>
      </c>
      <c r="D6" s="102"/>
      <c r="E6" s="103"/>
      <c r="F6" s="101" t="s">
        <v>24</v>
      </c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3"/>
      <c r="W6" s="12" t="s">
        <v>25</v>
      </c>
    </row>
    <row r="7" spans="1:24" s="3" customFormat="1" x14ac:dyDescent="0.25">
      <c r="A7" s="12"/>
      <c r="B7" s="12"/>
      <c r="C7" s="23" t="s">
        <v>26</v>
      </c>
      <c r="D7" s="23" t="s">
        <v>27</v>
      </c>
      <c r="E7" s="23" t="s">
        <v>28</v>
      </c>
      <c r="F7" s="23" t="s">
        <v>29</v>
      </c>
      <c r="G7" s="23" t="s">
        <v>0</v>
      </c>
      <c r="H7" s="23" t="s">
        <v>1</v>
      </c>
      <c r="I7" s="23" t="s">
        <v>2</v>
      </c>
      <c r="J7" s="23" t="s">
        <v>3</v>
      </c>
      <c r="K7" s="23" t="s">
        <v>4</v>
      </c>
      <c r="L7" s="23" t="s">
        <v>5</v>
      </c>
      <c r="M7" s="23" t="s">
        <v>16</v>
      </c>
      <c r="N7" s="23" t="s">
        <v>17</v>
      </c>
      <c r="O7" s="59" t="s">
        <v>18</v>
      </c>
      <c r="P7" s="42" t="s">
        <v>19</v>
      </c>
      <c r="Q7" s="42" t="s">
        <v>20</v>
      </c>
      <c r="R7" s="42" t="s">
        <v>191</v>
      </c>
      <c r="S7" s="42" t="s">
        <v>192</v>
      </c>
      <c r="T7" s="42" t="s">
        <v>193</v>
      </c>
      <c r="U7" s="42" t="s">
        <v>194</v>
      </c>
      <c r="V7" s="42" t="s">
        <v>195</v>
      </c>
      <c r="W7" s="43"/>
    </row>
    <row r="8" spans="1:24" s="3" customFormat="1" x14ac:dyDescent="0.25">
      <c r="A8" s="12">
        <v>1</v>
      </c>
      <c r="B8" s="12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  <c r="M8" s="23">
        <v>13</v>
      </c>
      <c r="N8" s="23">
        <v>14</v>
      </c>
      <c r="O8" s="59">
        <v>15</v>
      </c>
      <c r="P8" s="42">
        <v>16</v>
      </c>
      <c r="Q8" s="42">
        <v>17</v>
      </c>
      <c r="R8" s="42">
        <v>18</v>
      </c>
      <c r="S8" s="42">
        <v>19</v>
      </c>
      <c r="T8" s="42">
        <v>20</v>
      </c>
      <c r="U8" s="42">
        <v>21</v>
      </c>
      <c r="V8" s="42">
        <v>22</v>
      </c>
      <c r="W8" s="43">
        <v>23</v>
      </c>
    </row>
    <row r="9" spans="1:24" ht="21" x14ac:dyDescent="0.25">
      <c r="A9" s="92"/>
      <c r="B9" s="95" t="s">
        <v>126</v>
      </c>
      <c r="C9" s="23" t="s">
        <v>30</v>
      </c>
      <c r="D9" s="23"/>
      <c r="E9" s="104" t="s">
        <v>189</v>
      </c>
      <c r="F9" s="24">
        <f>G9+H9+I9+J9+K9+L9+M9+N9+O9+P9+Q9+R9+S9+T9+U9+V9</f>
        <v>570042.70337999996</v>
      </c>
      <c r="G9" s="24">
        <f t="shared" ref="G9:V9" si="0">SUM(G10:G13)</f>
        <v>16565.93</v>
      </c>
      <c r="H9" s="24">
        <f t="shared" si="0"/>
        <v>18713.309999999998</v>
      </c>
      <c r="I9" s="24">
        <f t="shared" si="0"/>
        <v>17749.86</v>
      </c>
      <c r="J9" s="24">
        <f t="shared" si="0"/>
        <v>18813.643</v>
      </c>
      <c r="K9" s="24">
        <f t="shared" si="0"/>
        <v>38213.514000000003</v>
      </c>
      <c r="L9" s="24">
        <f t="shared" si="0"/>
        <v>35716.004000000001</v>
      </c>
      <c r="M9" s="24">
        <f t="shared" si="0"/>
        <v>39507.970379999992</v>
      </c>
      <c r="N9" s="24">
        <f t="shared" si="0"/>
        <v>43313.431000000004</v>
      </c>
      <c r="O9" s="60">
        <f>SUM(O10:O13)</f>
        <v>47072.814999999995</v>
      </c>
      <c r="P9" s="67">
        <f t="shared" si="0"/>
        <v>48928.061999999998</v>
      </c>
      <c r="Q9" s="67">
        <f t="shared" si="0"/>
        <v>40252.862000000001</v>
      </c>
      <c r="R9" s="67">
        <f t="shared" si="0"/>
        <v>40252.862000000001</v>
      </c>
      <c r="S9" s="44">
        <f t="shared" si="0"/>
        <v>41235.61</v>
      </c>
      <c r="T9" s="44">
        <f t="shared" si="0"/>
        <v>41235.61</v>
      </c>
      <c r="U9" s="44">
        <f t="shared" si="0"/>
        <v>41235.61</v>
      </c>
      <c r="V9" s="44">
        <f t="shared" si="0"/>
        <v>41235.61</v>
      </c>
      <c r="W9" s="45"/>
      <c r="X9" s="7"/>
    </row>
    <row r="10" spans="1:24" x14ac:dyDescent="0.25">
      <c r="A10" s="93"/>
      <c r="B10" s="96"/>
      <c r="C10" s="30" t="s">
        <v>96</v>
      </c>
      <c r="D10" s="30"/>
      <c r="E10" s="105"/>
      <c r="F10" s="24">
        <f>G10+H10+I10+J10+K10+L10+M10+N10+O10+P10+Q10+R10+S10+T10+U10+V10</f>
        <v>544696.36437999993</v>
      </c>
      <c r="G10" s="24">
        <f t="shared" ref="G10:V10" si="1">G17+G56+G94</f>
        <v>16305.93</v>
      </c>
      <c r="H10" s="24">
        <f t="shared" si="1"/>
        <v>18267.669999999998</v>
      </c>
      <c r="I10" s="24">
        <f t="shared" si="1"/>
        <v>17550.04</v>
      </c>
      <c r="J10" s="24">
        <f t="shared" si="1"/>
        <v>18620.003000000001</v>
      </c>
      <c r="K10" s="24">
        <f t="shared" si="1"/>
        <v>37358.094000000005</v>
      </c>
      <c r="L10" s="24">
        <f t="shared" si="1"/>
        <v>35615.614000000001</v>
      </c>
      <c r="M10" s="24">
        <f t="shared" si="1"/>
        <v>38621.910379999994</v>
      </c>
      <c r="N10" s="24">
        <f t="shared" si="1"/>
        <v>40812.681000000004</v>
      </c>
      <c r="O10" s="60">
        <f t="shared" si="1"/>
        <v>44355.714999999997</v>
      </c>
      <c r="P10" s="67">
        <f t="shared" si="1"/>
        <v>45726.368999999999</v>
      </c>
      <c r="Q10" s="67">
        <f t="shared" si="1"/>
        <v>38551.169000000002</v>
      </c>
      <c r="R10" s="67">
        <f t="shared" si="1"/>
        <v>38551.169000000002</v>
      </c>
      <c r="S10" s="44">
        <f t="shared" si="1"/>
        <v>38590</v>
      </c>
      <c r="T10" s="44">
        <f t="shared" si="1"/>
        <v>38590</v>
      </c>
      <c r="U10" s="44">
        <f t="shared" si="1"/>
        <v>38590</v>
      </c>
      <c r="V10" s="44">
        <f t="shared" si="1"/>
        <v>38590</v>
      </c>
      <c r="W10" s="86" t="s">
        <v>136</v>
      </c>
      <c r="X10" s="2"/>
    </row>
    <row r="11" spans="1:24" x14ac:dyDescent="0.25">
      <c r="A11" s="93"/>
      <c r="B11" s="96"/>
      <c r="C11" s="30" t="s">
        <v>97</v>
      </c>
      <c r="D11" s="30"/>
      <c r="E11" s="105"/>
      <c r="F11" s="24">
        <f>G11+H11+I11+J11+K11+L11+M11+N11+O11+P11+Q11+R11+S11+T11+U11+V11</f>
        <v>856.6</v>
      </c>
      <c r="G11" s="25">
        <v>55</v>
      </c>
      <c r="H11" s="25">
        <v>245.64</v>
      </c>
      <c r="I11" s="25">
        <v>0</v>
      </c>
      <c r="J11" s="25">
        <v>0</v>
      </c>
      <c r="K11" s="25">
        <f>K57</f>
        <v>555.96</v>
      </c>
      <c r="L11" s="25">
        <f t="shared" ref="L11:V11" si="2">L57</f>
        <v>0</v>
      </c>
      <c r="M11" s="25">
        <f t="shared" si="2"/>
        <v>0</v>
      </c>
      <c r="N11" s="25">
        <f t="shared" si="2"/>
        <v>0</v>
      </c>
      <c r="O11" s="61">
        <f t="shared" si="2"/>
        <v>0</v>
      </c>
      <c r="P11" s="68">
        <f t="shared" si="2"/>
        <v>0</v>
      </c>
      <c r="Q11" s="67">
        <f t="shared" si="2"/>
        <v>0</v>
      </c>
      <c r="R11" s="67">
        <f t="shared" si="2"/>
        <v>0</v>
      </c>
      <c r="S11" s="44">
        <f t="shared" si="2"/>
        <v>0</v>
      </c>
      <c r="T11" s="44">
        <f t="shared" si="2"/>
        <v>0</v>
      </c>
      <c r="U11" s="44">
        <f t="shared" si="2"/>
        <v>0</v>
      </c>
      <c r="V11" s="44">
        <f t="shared" si="2"/>
        <v>0</v>
      </c>
      <c r="W11" s="87"/>
    </row>
    <row r="12" spans="1:24" x14ac:dyDescent="0.25">
      <c r="A12" s="93"/>
      <c r="B12" s="96"/>
      <c r="C12" s="30" t="s">
        <v>98</v>
      </c>
      <c r="D12" s="30"/>
      <c r="E12" s="105"/>
      <c r="F12" s="24">
        <f t="shared" ref="F12:F18" si="3">G12+H12+I12+J12+K12+L12+M12+N12+O12+P12+Q12+R12+S12+T12+U12+V12</f>
        <v>10</v>
      </c>
      <c r="G12" s="24">
        <v>5</v>
      </c>
      <c r="H12" s="24">
        <v>0</v>
      </c>
      <c r="I12" s="24">
        <v>0</v>
      </c>
      <c r="J12" s="24">
        <v>0</v>
      </c>
      <c r="K12" s="24">
        <f t="shared" ref="K12:V12" si="4">K18+K96</f>
        <v>0</v>
      </c>
      <c r="L12" s="24">
        <f t="shared" si="4"/>
        <v>0</v>
      </c>
      <c r="M12" s="24">
        <f t="shared" si="4"/>
        <v>0</v>
      </c>
      <c r="N12" s="24">
        <f t="shared" si="4"/>
        <v>5</v>
      </c>
      <c r="O12" s="60">
        <f t="shared" si="4"/>
        <v>0</v>
      </c>
      <c r="P12" s="67">
        <f t="shared" si="4"/>
        <v>0</v>
      </c>
      <c r="Q12" s="67">
        <f t="shared" si="4"/>
        <v>0</v>
      </c>
      <c r="R12" s="67">
        <f t="shared" si="4"/>
        <v>0</v>
      </c>
      <c r="S12" s="44">
        <f t="shared" si="4"/>
        <v>0</v>
      </c>
      <c r="T12" s="44">
        <f t="shared" si="4"/>
        <v>0</v>
      </c>
      <c r="U12" s="44">
        <f t="shared" si="4"/>
        <v>0</v>
      </c>
      <c r="V12" s="44">
        <f t="shared" si="4"/>
        <v>0</v>
      </c>
      <c r="W12" s="87"/>
    </row>
    <row r="13" spans="1:24" x14ac:dyDescent="0.25">
      <c r="A13" s="93"/>
      <c r="B13" s="97"/>
      <c r="C13" s="30" t="s">
        <v>99</v>
      </c>
      <c r="D13" s="30"/>
      <c r="E13" s="105"/>
      <c r="F13" s="24">
        <f t="shared" si="3"/>
        <v>24479.739000000001</v>
      </c>
      <c r="G13" s="24">
        <v>200</v>
      </c>
      <c r="H13" s="24">
        <v>200</v>
      </c>
      <c r="I13" s="24">
        <v>199.82</v>
      </c>
      <c r="J13" s="24">
        <v>193.64</v>
      </c>
      <c r="K13" s="24">
        <f>K95</f>
        <v>299.45999999999998</v>
      </c>
      <c r="L13" s="24">
        <f>L95</f>
        <v>100.39</v>
      </c>
      <c r="M13" s="24">
        <f>M95</f>
        <v>886.06</v>
      </c>
      <c r="N13" s="24">
        <f>N95</f>
        <v>2495.75</v>
      </c>
      <c r="O13" s="60">
        <f>O95</f>
        <v>2717.1</v>
      </c>
      <c r="P13" s="67">
        <f t="shared" ref="P13:V13" si="5">P95</f>
        <v>3201.6930000000002</v>
      </c>
      <c r="Q13" s="67">
        <f t="shared" si="5"/>
        <v>1701.693</v>
      </c>
      <c r="R13" s="67">
        <f t="shared" si="5"/>
        <v>1701.693</v>
      </c>
      <c r="S13" s="44">
        <f t="shared" si="5"/>
        <v>2645.61</v>
      </c>
      <c r="T13" s="44">
        <f t="shared" si="5"/>
        <v>2645.61</v>
      </c>
      <c r="U13" s="44">
        <f t="shared" si="5"/>
        <v>2645.61</v>
      </c>
      <c r="V13" s="44">
        <f t="shared" si="5"/>
        <v>2645.61</v>
      </c>
      <c r="W13" s="87"/>
    </row>
    <row r="14" spans="1:24" x14ac:dyDescent="0.25">
      <c r="A14" s="93"/>
      <c r="B14" s="13" t="s">
        <v>32</v>
      </c>
      <c r="C14" s="98"/>
      <c r="D14" s="30"/>
      <c r="E14" s="105"/>
      <c r="F14" s="24">
        <f t="shared" si="3"/>
        <v>563760.45038000005</v>
      </c>
      <c r="G14" s="24">
        <v>15786.9</v>
      </c>
      <c r="H14" s="24">
        <v>15965.84</v>
      </c>
      <c r="I14" s="24">
        <v>15723.87</v>
      </c>
      <c r="J14" s="24">
        <v>18083.88</v>
      </c>
      <c r="K14" s="24">
        <f>K17+K55+K93</f>
        <v>38213.514000000003</v>
      </c>
      <c r="L14" s="24">
        <f t="shared" ref="L14:V14" si="6">L16+L55+L93</f>
        <v>35716.004000000001</v>
      </c>
      <c r="M14" s="24">
        <f t="shared" si="6"/>
        <v>39507.970379999999</v>
      </c>
      <c r="N14" s="24">
        <f t="shared" si="6"/>
        <v>43313.431000000004</v>
      </c>
      <c r="O14" s="60">
        <f t="shared" si="6"/>
        <v>47072.814999999995</v>
      </c>
      <c r="P14" s="67">
        <f t="shared" si="6"/>
        <v>48928.061999999998</v>
      </c>
      <c r="Q14" s="67">
        <f t="shared" si="6"/>
        <v>40252.862000000001</v>
      </c>
      <c r="R14" s="67">
        <f t="shared" si="6"/>
        <v>40252.862000000001</v>
      </c>
      <c r="S14" s="44">
        <f t="shared" si="6"/>
        <v>41235.61</v>
      </c>
      <c r="T14" s="44">
        <f t="shared" si="6"/>
        <v>41235.61</v>
      </c>
      <c r="U14" s="44">
        <f t="shared" si="6"/>
        <v>41235.61</v>
      </c>
      <c r="V14" s="44">
        <f t="shared" si="6"/>
        <v>41235.61</v>
      </c>
      <c r="W14" s="87"/>
    </row>
    <row r="15" spans="1:24" x14ac:dyDescent="0.25">
      <c r="A15" s="94"/>
      <c r="B15" s="13" t="s">
        <v>33</v>
      </c>
      <c r="C15" s="100"/>
      <c r="D15" s="30"/>
      <c r="E15" s="106"/>
      <c r="F15" s="24">
        <f t="shared" si="3"/>
        <v>6282.2529999999997</v>
      </c>
      <c r="G15" s="24">
        <v>779.03</v>
      </c>
      <c r="H15" s="24">
        <v>2747.47</v>
      </c>
      <c r="I15" s="24">
        <v>2025.99</v>
      </c>
      <c r="J15" s="24">
        <v>729.76300000000003</v>
      </c>
      <c r="K15" s="24">
        <v>0</v>
      </c>
      <c r="L15" s="24">
        <v>0</v>
      </c>
      <c r="M15" s="24">
        <v>0</v>
      </c>
      <c r="N15" s="24">
        <v>0</v>
      </c>
      <c r="O15" s="60">
        <v>0</v>
      </c>
      <c r="P15" s="67">
        <v>0</v>
      </c>
      <c r="Q15" s="67">
        <v>0</v>
      </c>
      <c r="R15" s="67">
        <v>0</v>
      </c>
      <c r="S15" s="44">
        <v>0</v>
      </c>
      <c r="T15" s="44">
        <v>0</v>
      </c>
      <c r="U15" s="44">
        <v>0</v>
      </c>
      <c r="V15" s="44">
        <v>0</v>
      </c>
      <c r="W15" s="88"/>
    </row>
    <row r="16" spans="1:24" x14ac:dyDescent="0.25">
      <c r="A16" s="92" t="s">
        <v>6</v>
      </c>
      <c r="B16" s="95" t="s">
        <v>162</v>
      </c>
      <c r="C16" s="101" t="s">
        <v>34</v>
      </c>
      <c r="D16" s="102"/>
      <c r="E16" s="103"/>
      <c r="F16" s="24">
        <f t="shared" si="3"/>
        <v>496260.18803999998</v>
      </c>
      <c r="G16" s="24">
        <v>16260.93</v>
      </c>
      <c r="H16" s="24">
        <v>18127.669999999998</v>
      </c>
      <c r="I16" s="24">
        <v>17405.04</v>
      </c>
      <c r="J16" s="24">
        <f>J17</f>
        <v>18275.003000000001</v>
      </c>
      <c r="K16" s="24">
        <f t="shared" ref="K16:V16" si="7">K17+K18</f>
        <v>33357.064000000006</v>
      </c>
      <c r="L16" s="24">
        <f t="shared" si="7"/>
        <v>34293.050999999999</v>
      </c>
      <c r="M16" s="24">
        <f t="shared" si="7"/>
        <v>36821.52104</v>
      </c>
      <c r="N16" s="24">
        <f t="shared" si="7"/>
        <v>37350.243000000002</v>
      </c>
      <c r="O16" s="60">
        <f t="shared" si="7"/>
        <v>37549.065999999999</v>
      </c>
      <c r="P16" s="67">
        <f t="shared" si="7"/>
        <v>40857</v>
      </c>
      <c r="Q16" s="67">
        <f t="shared" si="7"/>
        <v>36181.800000000003</v>
      </c>
      <c r="R16" s="67">
        <f t="shared" si="7"/>
        <v>36181.800000000003</v>
      </c>
      <c r="S16" s="44">
        <f t="shared" si="7"/>
        <v>33400</v>
      </c>
      <c r="T16" s="44">
        <f t="shared" si="7"/>
        <v>33400</v>
      </c>
      <c r="U16" s="44">
        <f t="shared" si="7"/>
        <v>33400</v>
      </c>
      <c r="V16" s="44">
        <f t="shared" si="7"/>
        <v>33400</v>
      </c>
      <c r="W16" s="45"/>
    </row>
    <row r="17" spans="1:23" x14ac:dyDescent="0.25">
      <c r="A17" s="93"/>
      <c r="B17" s="96"/>
      <c r="C17" s="30" t="s">
        <v>96</v>
      </c>
      <c r="D17" s="23"/>
      <c r="E17" s="104" t="s">
        <v>188</v>
      </c>
      <c r="F17" s="24">
        <f t="shared" si="3"/>
        <v>496260.18803999998</v>
      </c>
      <c r="G17" s="25">
        <v>16260.93</v>
      </c>
      <c r="H17" s="25">
        <v>18127.669999999998</v>
      </c>
      <c r="I17" s="25">
        <v>17405.04</v>
      </c>
      <c r="J17" s="25">
        <f>J20+J21</f>
        <v>18275.003000000001</v>
      </c>
      <c r="K17" s="25">
        <f t="shared" ref="K17:V17" si="8">K23+K40</f>
        <v>33357.064000000006</v>
      </c>
      <c r="L17" s="25">
        <f t="shared" si="8"/>
        <v>34293.050999999999</v>
      </c>
      <c r="M17" s="25">
        <f t="shared" si="8"/>
        <v>36821.52104</v>
      </c>
      <c r="N17" s="25">
        <f t="shared" si="8"/>
        <v>37350.243000000002</v>
      </c>
      <c r="O17" s="61">
        <f t="shared" si="8"/>
        <v>37549.065999999999</v>
      </c>
      <c r="P17" s="68">
        <f t="shared" si="8"/>
        <v>40857</v>
      </c>
      <c r="Q17" s="67">
        <f t="shared" si="8"/>
        <v>36181.800000000003</v>
      </c>
      <c r="R17" s="67">
        <f t="shared" si="8"/>
        <v>36181.800000000003</v>
      </c>
      <c r="S17" s="44">
        <f t="shared" si="8"/>
        <v>33400</v>
      </c>
      <c r="T17" s="44">
        <f t="shared" si="8"/>
        <v>33400</v>
      </c>
      <c r="U17" s="44">
        <f t="shared" si="8"/>
        <v>33400</v>
      </c>
      <c r="V17" s="44">
        <f t="shared" si="8"/>
        <v>33400</v>
      </c>
      <c r="W17" s="86" t="s">
        <v>136</v>
      </c>
    </row>
    <row r="18" spans="1:23" x14ac:dyDescent="0.25">
      <c r="A18" s="93"/>
      <c r="B18" s="97"/>
      <c r="C18" s="30" t="s">
        <v>98</v>
      </c>
      <c r="D18" s="23"/>
      <c r="E18" s="105"/>
      <c r="F18" s="24">
        <f t="shared" si="3"/>
        <v>0</v>
      </c>
      <c r="G18" s="24">
        <v>0</v>
      </c>
      <c r="H18" s="24">
        <v>0</v>
      </c>
      <c r="I18" s="24">
        <v>0</v>
      </c>
      <c r="J18" s="24">
        <v>0</v>
      </c>
      <c r="K18" s="24">
        <f>K24</f>
        <v>0</v>
      </c>
      <c r="L18" s="24">
        <f t="shared" ref="L18:V18" si="9">L24</f>
        <v>0</v>
      </c>
      <c r="M18" s="24">
        <f t="shared" si="9"/>
        <v>0</v>
      </c>
      <c r="N18" s="24">
        <f t="shared" si="9"/>
        <v>0</v>
      </c>
      <c r="O18" s="60">
        <f t="shared" si="9"/>
        <v>0</v>
      </c>
      <c r="P18" s="67">
        <f t="shared" si="9"/>
        <v>0</v>
      </c>
      <c r="Q18" s="67">
        <f t="shared" si="9"/>
        <v>0</v>
      </c>
      <c r="R18" s="67">
        <f t="shared" si="9"/>
        <v>0</v>
      </c>
      <c r="S18" s="44">
        <f t="shared" si="9"/>
        <v>0</v>
      </c>
      <c r="T18" s="44">
        <f t="shared" si="9"/>
        <v>0</v>
      </c>
      <c r="U18" s="44">
        <f t="shared" si="9"/>
        <v>0</v>
      </c>
      <c r="V18" s="44">
        <f t="shared" si="9"/>
        <v>0</v>
      </c>
      <c r="W18" s="87"/>
    </row>
    <row r="19" spans="1:23" x14ac:dyDescent="0.25">
      <c r="A19" s="93"/>
      <c r="B19" s="13" t="s">
        <v>36</v>
      </c>
      <c r="C19" s="30"/>
      <c r="D19" s="23"/>
      <c r="E19" s="105"/>
      <c r="F19" s="24"/>
      <c r="G19" s="24"/>
      <c r="H19" s="24"/>
      <c r="I19" s="24"/>
      <c r="J19" s="24"/>
      <c r="K19" s="24"/>
      <c r="L19" s="24"/>
      <c r="M19" s="24"/>
      <c r="N19" s="24"/>
      <c r="O19" s="60"/>
      <c r="P19" s="67"/>
      <c r="Q19" s="67"/>
      <c r="R19" s="67"/>
      <c r="S19" s="44"/>
      <c r="T19" s="44"/>
      <c r="U19" s="44"/>
      <c r="V19" s="44"/>
      <c r="W19" s="87"/>
    </row>
    <row r="20" spans="1:23" x14ac:dyDescent="0.25">
      <c r="A20" s="93"/>
      <c r="B20" s="13" t="s">
        <v>37</v>
      </c>
      <c r="C20" s="30"/>
      <c r="D20" s="23"/>
      <c r="E20" s="105"/>
      <c r="F20" s="24">
        <f t="shared" ref="F20:F27" si="10">G20+H20+I20+J20+K20+L20+M20+N20+O20+P20+Q20+R20+S20+T20+U20+V20</f>
        <v>489977.93503999995</v>
      </c>
      <c r="G20" s="24">
        <v>15481.9</v>
      </c>
      <c r="H20" s="24">
        <v>15380.2</v>
      </c>
      <c r="I20" s="24">
        <v>15379.05</v>
      </c>
      <c r="J20" s="24">
        <v>17545.240000000002</v>
      </c>
      <c r="K20" s="24">
        <f t="shared" ref="K20:V20" si="11">K22+K39</f>
        <v>33357.064000000006</v>
      </c>
      <c r="L20" s="24">
        <f t="shared" si="11"/>
        <v>34293.050999999999</v>
      </c>
      <c r="M20" s="24">
        <f t="shared" si="11"/>
        <v>36821.52104</v>
      </c>
      <c r="N20" s="24">
        <f t="shared" si="11"/>
        <v>37350.243000000002</v>
      </c>
      <c r="O20" s="60">
        <f t="shared" si="11"/>
        <v>37549.065999999999</v>
      </c>
      <c r="P20" s="67">
        <f t="shared" si="11"/>
        <v>40857</v>
      </c>
      <c r="Q20" s="67">
        <f t="shared" si="11"/>
        <v>36181.800000000003</v>
      </c>
      <c r="R20" s="67">
        <f t="shared" si="11"/>
        <v>36181.800000000003</v>
      </c>
      <c r="S20" s="44">
        <f t="shared" si="11"/>
        <v>33400</v>
      </c>
      <c r="T20" s="44">
        <f t="shared" si="11"/>
        <v>33400</v>
      </c>
      <c r="U20" s="44">
        <f t="shared" si="11"/>
        <v>33400</v>
      </c>
      <c r="V20" s="44">
        <f t="shared" si="11"/>
        <v>33400</v>
      </c>
      <c r="W20" s="87"/>
    </row>
    <row r="21" spans="1:23" x14ac:dyDescent="0.25">
      <c r="A21" s="94"/>
      <c r="B21" s="13" t="s">
        <v>33</v>
      </c>
      <c r="C21" s="30"/>
      <c r="D21" s="23"/>
      <c r="E21" s="106"/>
      <c r="F21" s="24">
        <f t="shared" si="10"/>
        <v>6282.2529999999997</v>
      </c>
      <c r="G21" s="24">
        <v>779.03</v>
      </c>
      <c r="H21" s="24">
        <v>2747.47</v>
      </c>
      <c r="I21" s="24">
        <v>2025.99</v>
      </c>
      <c r="J21" s="24">
        <v>729.76300000000003</v>
      </c>
      <c r="K21" s="24">
        <v>0</v>
      </c>
      <c r="L21" s="24">
        <v>0</v>
      </c>
      <c r="M21" s="24">
        <v>0</v>
      </c>
      <c r="N21" s="24">
        <v>0</v>
      </c>
      <c r="O21" s="60">
        <v>0</v>
      </c>
      <c r="P21" s="67">
        <v>0</v>
      </c>
      <c r="Q21" s="67">
        <v>0</v>
      </c>
      <c r="R21" s="67">
        <v>0</v>
      </c>
      <c r="S21" s="44">
        <v>0</v>
      </c>
      <c r="T21" s="44">
        <v>0</v>
      </c>
      <c r="U21" s="44">
        <v>0</v>
      </c>
      <c r="V21" s="44">
        <v>0</v>
      </c>
      <c r="W21" s="88"/>
    </row>
    <row r="22" spans="1:23" ht="23.45" customHeight="1" x14ac:dyDescent="0.25">
      <c r="A22" s="92" t="s">
        <v>38</v>
      </c>
      <c r="B22" s="95" t="s">
        <v>39</v>
      </c>
      <c r="C22" s="101" t="s">
        <v>40</v>
      </c>
      <c r="D22" s="102"/>
      <c r="E22" s="103"/>
      <c r="F22" s="24">
        <f t="shared" si="10"/>
        <v>23059.280039999998</v>
      </c>
      <c r="G22" s="25">
        <v>981.9</v>
      </c>
      <c r="H22" s="25">
        <v>550</v>
      </c>
      <c r="I22" s="25">
        <v>600</v>
      </c>
      <c r="J22" s="25">
        <v>1438.16</v>
      </c>
      <c r="K22" s="25">
        <f t="shared" ref="K22:V22" si="12">K23+K24</f>
        <v>1549.5340000000001</v>
      </c>
      <c r="L22" s="25">
        <f t="shared" si="12"/>
        <v>6851.3469999999998</v>
      </c>
      <c r="M22" s="25">
        <f t="shared" si="12"/>
        <v>1999.8140400000002</v>
      </c>
      <c r="N22" s="25">
        <f t="shared" si="12"/>
        <v>1080.5250000000001</v>
      </c>
      <c r="O22" s="61">
        <f t="shared" si="12"/>
        <v>1300</v>
      </c>
      <c r="P22" s="68">
        <f t="shared" si="12"/>
        <v>836</v>
      </c>
      <c r="Q22" s="67">
        <f t="shared" si="12"/>
        <v>836</v>
      </c>
      <c r="R22" s="67">
        <f t="shared" si="12"/>
        <v>836</v>
      </c>
      <c r="S22" s="44">
        <f t="shared" si="12"/>
        <v>1050</v>
      </c>
      <c r="T22" s="44">
        <f t="shared" si="12"/>
        <v>1050</v>
      </c>
      <c r="U22" s="44">
        <f t="shared" si="12"/>
        <v>1050</v>
      </c>
      <c r="V22" s="44">
        <f t="shared" si="12"/>
        <v>1050</v>
      </c>
      <c r="W22" s="86" t="s">
        <v>137</v>
      </c>
    </row>
    <row r="23" spans="1:23" ht="23.45" customHeight="1" x14ac:dyDescent="0.25">
      <c r="A23" s="93"/>
      <c r="B23" s="96"/>
      <c r="C23" s="30" t="s">
        <v>96</v>
      </c>
      <c r="D23" s="30"/>
      <c r="E23" s="104" t="s">
        <v>163</v>
      </c>
      <c r="F23" s="24">
        <f t="shared" si="10"/>
        <v>23059.280039999998</v>
      </c>
      <c r="G23" s="24">
        <v>981.9</v>
      </c>
      <c r="H23" s="24">
        <v>550</v>
      </c>
      <c r="I23" s="24">
        <v>600</v>
      </c>
      <c r="J23" s="24">
        <v>1438.16</v>
      </c>
      <c r="K23" s="24">
        <f t="shared" ref="K23:V23" si="13">K25+K26+K27+K29+K31+K34+K35</f>
        <v>1549.5340000000001</v>
      </c>
      <c r="L23" s="24">
        <f t="shared" si="13"/>
        <v>6851.3469999999998</v>
      </c>
      <c r="M23" s="24">
        <f t="shared" si="13"/>
        <v>1999.8140400000002</v>
      </c>
      <c r="N23" s="24">
        <f t="shared" si="13"/>
        <v>1080.5250000000001</v>
      </c>
      <c r="O23" s="60">
        <f t="shared" si="13"/>
        <v>1300</v>
      </c>
      <c r="P23" s="67">
        <f t="shared" si="13"/>
        <v>836</v>
      </c>
      <c r="Q23" s="67">
        <f t="shared" si="13"/>
        <v>836</v>
      </c>
      <c r="R23" s="67">
        <f t="shared" si="13"/>
        <v>836</v>
      </c>
      <c r="S23" s="44">
        <f t="shared" si="13"/>
        <v>1050</v>
      </c>
      <c r="T23" s="44">
        <f t="shared" si="13"/>
        <v>1050</v>
      </c>
      <c r="U23" s="44">
        <f t="shared" si="13"/>
        <v>1050</v>
      </c>
      <c r="V23" s="44">
        <f t="shared" si="13"/>
        <v>1050</v>
      </c>
      <c r="W23" s="87"/>
    </row>
    <row r="24" spans="1:23" ht="23.45" customHeight="1" x14ac:dyDescent="0.25">
      <c r="A24" s="94"/>
      <c r="B24" s="97"/>
      <c r="C24" s="30" t="s">
        <v>98</v>
      </c>
      <c r="D24" s="30"/>
      <c r="E24" s="106"/>
      <c r="F24" s="24">
        <f t="shared" si="10"/>
        <v>0</v>
      </c>
      <c r="G24" s="24">
        <v>0</v>
      </c>
      <c r="H24" s="24">
        <v>0</v>
      </c>
      <c r="I24" s="24">
        <v>0</v>
      </c>
      <c r="J24" s="24">
        <v>0</v>
      </c>
      <c r="K24" s="24">
        <f>K36</f>
        <v>0</v>
      </c>
      <c r="L24" s="24">
        <f t="shared" ref="L24:V24" si="14">L36</f>
        <v>0</v>
      </c>
      <c r="M24" s="24">
        <f t="shared" si="14"/>
        <v>0</v>
      </c>
      <c r="N24" s="24">
        <f t="shared" si="14"/>
        <v>0</v>
      </c>
      <c r="O24" s="60">
        <f t="shared" si="14"/>
        <v>0</v>
      </c>
      <c r="P24" s="67">
        <f t="shared" si="14"/>
        <v>0</v>
      </c>
      <c r="Q24" s="67">
        <f t="shared" si="14"/>
        <v>0</v>
      </c>
      <c r="R24" s="67">
        <f t="shared" si="14"/>
        <v>0</v>
      </c>
      <c r="S24" s="44">
        <f t="shared" si="14"/>
        <v>0</v>
      </c>
      <c r="T24" s="44">
        <f t="shared" si="14"/>
        <v>0</v>
      </c>
      <c r="U24" s="44">
        <f t="shared" si="14"/>
        <v>0</v>
      </c>
      <c r="V24" s="44">
        <f t="shared" si="14"/>
        <v>0</v>
      </c>
      <c r="W24" s="88"/>
    </row>
    <row r="25" spans="1:23" ht="21" x14ac:dyDescent="0.25">
      <c r="A25" s="12" t="s">
        <v>41</v>
      </c>
      <c r="B25" s="13" t="s">
        <v>8</v>
      </c>
      <c r="C25" s="32" t="s">
        <v>96</v>
      </c>
      <c r="D25" s="33" t="s">
        <v>100</v>
      </c>
      <c r="E25" s="34" t="s">
        <v>160</v>
      </c>
      <c r="F25" s="24">
        <f t="shared" si="10"/>
        <v>17.8</v>
      </c>
      <c r="G25" s="24">
        <v>17.8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60">
        <v>0</v>
      </c>
      <c r="P25" s="67">
        <v>0</v>
      </c>
      <c r="Q25" s="67">
        <v>0</v>
      </c>
      <c r="R25" s="67">
        <v>0</v>
      </c>
      <c r="S25" s="44">
        <v>0</v>
      </c>
      <c r="T25" s="44">
        <v>0</v>
      </c>
      <c r="U25" s="44">
        <v>0</v>
      </c>
      <c r="V25" s="44">
        <v>0</v>
      </c>
      <c r="W25" s="86" t="s">
        <v>138</v>
      </c>
    </row>
    <row r="26" spans="1:23" ht="21" x14ac:dyDescent="0.25">
      <c r="A26" s="12" t="s">
        <v>42</v>
      </c>
      <c r="B26" s="13" t="s">
        <v>43</v>
      </c>
      <c r="C26" s="30" t="s">
        <v>96</v>
      </c>
      <c r="D26" s="30" t="s">
        <v>100</v>
      </c>
      <c r="E26" s="34" t="s">
        <v>159</v>
      </c>
      <c r="F26" s="24">
        <f t="shared" si="10"/>
        <v>97.4</v>
      </c>
      <c r="G26" s="24">
        <v>97.4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60">
        <v>0</v>
      </c>
      <c r="P26" s="67">
        <v>0</v>
      </c>
      <c r="Q26" s="67">
        <v>0</v>
      </c>
      <c r="R26" s="67">
        <v>0</v>
      </c>
      <c r="S26" s="44">
        <v>0</v>
      </c>
      <c r="T26" s="44">
        <v>0</v>
      </c>
      <c r="U26" s="44">
        <v>0</v>
      </c>
      <c r="V26" s="44">
        <v>0</v>
      </c>
      <c r="W26" s="87"/>
    </row>
    <row r="27" spans="1:23" x14ac:dyDescent="0.25">
      <c r="A27" s="92" t="s">
        <v>44</v>
      </c>
      <c r="B27" s="95" t="s">
        <v>9</v>
      </c>
      <c r="C27" s="98" t="s">
        <v>96</v>
      </c>
      <c r="D27" s="33" t="s">
        <v>100</v>
      </c>
      <c r="E27" s="34" t="s">
        <v>45</v>
      </c>
      <c r="F27" s="126">
        <f t="shared" si="10"/>
        <v>14506.574639999999</v>
      </c>
      <c r="G27" s="129">
        <v>727.7</v>
      </c>
      <c r="H27" s="77">
        <v>550</v>
      </c>
      <c r="I27" s="77">
        <v>600</v>
      </c>
      <c r="J27" s="77">
        <v>1000</v>
      </c>
      <c r="K27" s="77">
        <v>1000</v>
      </c>
      <c r="L27" s="77">
        <v>1339.309</v>
      </c>
      <c r="M27" s="77">
        <v>1239.56564</v>
      </c>
      <c r="N27" s="77">
        <v>1000</v>
      </c>
      <c r="O27" s="81">
        <v>1250</v>
      </c>
      <c r="P27" s="83">
        <v>600</v>
      </c>
      <c r="Q27" s="85">
        <v>600</v>
      </c>
      <c r="R27" s="83">
        <v>600</v>
      </c>
      <c r="S27" s="123">
        <v>1000</v>
      </c>
      <c r="T27" s="123">
        <v>1000</v>
      </c>
      <c r="U27" s="123">
        <v>1000</v>
      </c>
      <c r="V27" s="123">
        <v>1000</v>
      </c>
      <c r="W27" s="87"/>
    </row>
    <row r="28" spans="1:23" x14ac:dyDescent="0.25">
      <c r="A28" s="94"/>
      <c r="B28" s="97"/>
      <c r="C28" s="100"/>
      <c r="D28" s="30" t="s">
        <v>156</v>
      </c>
      <c r="E28" s="34" t="s">
        <v>190</v>
      </c>
      <c r="F28" s="126"/>
      <c r="G28" s="130"/>
      <c r="H28" s="79"/>
      <c r="I28" s="79"/>
      <c r="J28" s="79"/>
      <c r="K28" s="79"/>
      <c r="L28" s="79"/>
      <c r="M28" s="79"/>
      <c r="N28" s="79"/>
      <c r="O28" s="82"/>
      <c r="P28" s="84"/>
      <c r="Q28" s="85"/>
      <c r="R28" s="84"/>
      <c r="S28" s="125"/>
      <c r="T28" s="125"/>
      <c r="U28" s="125"/>
      <c r="V28" s="125"/>
      <c r="W28" s="87"/>
    </row>
    <row r="29" spans="1:23" x14ac:dyDescent="0.25">
      <c r="A29" s="92" t="s">
        <v>46</v>
      </c>
      <c r="B29" s="95" t="s">
        <v>10</v>
      </c>
      <c r="C29" s="98" t="s">
        <v>96</v>
      </c>
      <c r="D29" s="35" t="s">
        <v>100</v>
      </c>
      <c r="E29" s="23" t="s">
        <v>47</v>
      </c>
      <c r="F29" s="126">
        <f>G29+H29+I29+J29+K29+L29+M29+N29+O29+P29+Q29+R29+S29+T29+U29+V29</f>
        <v>7028.9621299999999</v>
      </c>
      <c r="G29" s="77">
        <v>100</v>
      </c>
      <c r="H29" s="77">
        <v>0</v>
      </c>
      <c r="I29" s="77">
        <v>0</v>
      </c>
      <c r="J29" s="77">
        <v>438.16</v>
      </c>
      <c r="K29" s="77">
        <v>500</v>
      </c>
      <c r="L29" s="77">
        <v>5462.07</v>
      </c>
      <c r="M29" s="77">
        <v>528.73212999999998</v>
      </c>
      <c r="N29" s="77">
        <v>0</v>
      </c>
      <c r="O29" s="133">
        <v>0</v>
      </c>
      <c r="P29" s="83">
        <v>0</v>
      </c>
      <c r="Q29" s="85">
        <v>0</v>
      </c>
      <c r="R29" s="85">
        <v>0</v>
      </c>
      <c r="S29" s="136">
        <v>0</v>
      </c>
      <c r="T29" s="136">
        <v>0</v>
      </c>
      <c r="U29" s="136">
        <v>0</v>
      </c>
      <c r="V29" s="136">
        <v>0</v>
      </c>
      <c r="W29" s="87"/>
    </row>
    <row r="30" spans="1:23" x14ac:dyDescent="0.25">
      <c r="A30" s="94"/>
      <c r="B30" s="97"/>
      <c r="C30" s="100"/>
      <c r="D30" s="30" t="s">
        <v>156</v>
      </c>
      <c r="E30" s="23" t="s">
        <v>174</v>
      </c>
      <c r="F30" s="126"/>
      <c r="G30" s="79"/>
      <c r="H30" s="79"/>
      <c r="I30" s="79"/>
      <c r="J30" s="79"/>
      <c r="K30" s="79"/>
      <c r="L30" s="79"/>
      <c r="M30" s="79"/>
      <c r="N30" s="79"/>
      <c r="O30" s="134"/>
      <c r="P30" s="84"/>
      <c r="Q30" s="85"/>
      <c r="R30" s="85"/>
      <c r="S30" s="136"/>
      <c r="T30" s="136"/>
      <c r="U30" s="136"/>
      <c r="V30" s="136"/>
      <c r="W30" s="87"/>
    </row>
    <row r="31" spans="1:23" x14ac:dyDescent="0.25">
      <c r="A31" s="92" t="s">
        <v>48</v>
      </c>
      <c r="B31" s="95" t="s">
        <v>11</v>
      </c>
      <c r="C31" s="98" t="s">
        <v>96</v>
      </c>
      <c r="D31" s="30" t="s">
        <v>100</v>
      </c>
      <c r="E31" s="23" t="s">
        <v>49</v>
      </c>
      <c r="F31" s="126">
        <f>G31+H31+I31+J31+K31+L31+M31+N31+O31+P31+Q31+R31+S31+T31+U31+V31</f>
        <v>156.54051000000001</v>
      </c>
      <c r="G31" s="77">
        <v>25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131.54051000000001</v>
      </c>
      <c r="N31" s="77">
        <v>0</v>
      </c>
      <c r="O31" s="81">
        <v>0</v>
      </c>
      <c r="P31" s="83">
        <v>0</v>
      </c>
      <c r="Q31" s="85">
        <v>0</v>
      </c>
      <c r="R31" s="83">
        <v>0</v>
      </c>
      <c r="S31" s="123">
        <v>0</v>
      </c>
      <c r="T31" s="123">
        <v>0</v>
      </c>
      <c r="U31" s="123">
        <v>0</v>
      </c>
      <c r="V31" s="123">
        <v>0</v>
      </c>
      <c r="W31" s="87"/>
    </row>
    <row r="32" spans="1:23" x14ac:dyDescent="0.25">
      <c r="A32" s="94"/>
      <c r="B32" s="97"/>
      <c r="C32" s="100"/>
      <c r="D32" s="30" t="s">
        <v>156</v>
      </c>
      <c r="E32" s="23" t="s">
        <v>158</v>
      </c>
      <c r="F32" s="126"/>
      <c r="G32" s="79"/>
      <c r="H32" s="79"/>
      <c r="I32" s="79"/>
      <c r="J32" s="79"/>
      <c r="K32" s="79"/>
      <c r="L32" s="79"/>
      <c r="M32" s="79"/>
      <c r="N32" s="79"/>
      <c r="O32" s="82"/>
      <c r="P32" s="84"/>
      <c r="Q32" s="85"/>
      <c r="R32" s="84"/>
      <c r="S32" s="125"/>
      <c r="T32" s="125"/>
      <c r="U32" s="125"/>
      <c r="V32" s="125"/>
      <c r="W32" s="87"/>
    </row>
    <row r="33" spans="1:23" x14ac:dyDescent="0.25">
      <c r="A33" s="92" t="s">
        <v>50</v>
      </c>
      <c r="B33" s="95" t="s">
        <v>12</v>
      </c>
      <c r="C33" s="30"/>
      <c r="D33" s="30"/>
      <c r="E33" s="23"/>
      <c r="F33" s="24">
        <f>G33+H33+I33+J33+K33+L33+M33+N33+O33+P33+Q33+R33+S33+T33+U33+V33</f>
        <v>1238.0027599999999</v>
      </c>
      <c r="G33" s="24">
        <f t="shared" ref="G33:V33" si="15">SUM(G34:G37)</f>
        <v>0</v>
      </c>
      <c r="H33" s="24">
        <f t="shared" si="15"/>
        <v>0</v>
      </c>
      <c r="I33" s="24">
        <f t="shared" si="15"/>
        <v>0</v>
      </c>
      <c r="J33" s="24">
        <f t="shared" si="15"/>
        <v>0</v>
      </c>
      <c r="K33" s="24">
        <f t="shared" si="15"/>
        <v>49.533999999999999</v>
      </c>
      <c r="L33" s="24">
        <f t="shared" si="15"/>
        <v>49.968000000000004</v>
      </c>
      <c r="M33" s="24">
        <f t="shared" si="15"/>
        <v>99.975759999999994</v>
      </c>
      <c r="N33" s="24">
        <f t="shared" si="15"/>
        <v>80.525000000000006</v>
      </c>
      <c r="O33" s="60">
        <f t="shared" si="15"/>
        <v>50</v>
      </c>
      <c r="P33" s="67">
        <f t="shared" si="15"/>
        <v>236</v>
      </c>
      <c r="Q33" s="67">
        <f t="shared" si="15"/>
        <v>236</v>
      </c>
      <c r="R33" s="67">
        <f t="shared" si="15"/>
        <v>236</v>
      </c>
      <c r="S33" s="44">
        <f t="shared" si="15"/>
        <v>50</v>
      </c>
      <c r="T33" s="44">
        <f t="shared" si="15"/>
        <v>50</v>
      </c>
      <c r="U33" s="44">
        <f t="shared" si="15"/>
        <v>50</v>
      </c>
      <c r="V33" s="44">
        <f t="shared" si="15"/>
        <v>50</v>
      </c>
      <c r="W33" s="87"/>
    </row>
    <row r="34" spans="1:23" x14ac:dyDescent="0.25">
      <c r="A34" s="93"/>
      <c r="B34" s="96"/>
      <c r="C34" s="98" t="s">
        <v>96</v>
      </c>
      <c r="D34" s="98" t="s">
        <v>100</v>
      </c>
      <c r="E34" s="23" t="s">
        <v>51</v>
      </c>
      <c r="F34" s="24">
        <f>G34+H34+I34+J34+K34+L34+M34+N34+O34+P34+Q34+R34+S34+T34+U34+V34</f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60">
        <v>0</v>
      </c>
      <c r="P34" s="67">
        <v>0</v>
      </c>
      <c r="Q34" s="67">
        <v>0</v>
      </c>
      <c r="R34" s="67">
        <v>0</v>
      </c>
      <c r="S34" s="44">
        <v>0</v>
      </c>
      <c r="T34" s="44">
        <v>0</v>
      </c>
      <c r="U34" s="44">
        <v>0</v>
      </c>
      <c r="V34" s="44">
        <v>0</v>
      </c>
      <c r="W34" s="87"/>
    </row>
    <row r="35" spans="1:23" x14ac:dyDescent="0.25">
      <c r="A35" s="93"/>
      <c r="B35" s="96"/>
      <c r="C35" s="100"/>
      <c r="D35" s="100"/>
      <c r="E35" s="34" t="s">
        <v>164</v>
      </c>
      <c r="F35" s="24">
        <f>G35+H35+I35+J35+K35+L35+M35+N35+O35+P35+Q35+R35+S35+T35+U35+V35</f>
        <v>1238.0027599999999</v>
      </c>
      <c r="G35" s="25">
        <v>0</v>
      </c>
      <c r="H35" s="25">
        <v>0</v>
      </c>
      <c r="I35" s="25">
        <v>0</v>
      </c>
      <c r="J35" s="25">
        <v>0</v>
      </c>
      <c r="K35" s="25">
        <v>49.533999999999999</v>
      </c>
      <c r="L35" s="25">
        <v>49.968000000000004</v>
      </c>
      <c r="M35" s="25">
        <v>99.975759999999994</v>
      </c>
      <c r="N35" s="25">
        <v>80.525000000000006</v>
      </c>
      <c r="O35" s="61">
        <v>50</v>
      </c>
      <c r="P35" s="68">
        <v>236</v>
      </c>
      <c r="Q35" s="67">
        <v>236</v>
      </c>
      <c r="R35" s="67">
        <v>236</v>
      </c>
      <c r="S35" s="44">
        <v>50</v>
      </c>
      <c r="T35" s="44">
        <v>50</v>
      </c>
      <c r="U35" s="44">
        <v>50</v>
      </c>
      <c r="V35" s="44">
        <v>50</v>
      </c>
      <c r="W35" s="87"/>
    </row>
    <row r="36" spans="1:23" x14ac:dyDescent="0.25">
      <c r="A36" s="93"/>
      <c r="B36" s="96"/>
      <c r="C36" s="98" t="s">
        <v>98</v>
      </c>
      <c r="D36" s="98" t="s">
        <v>100</v>
      </c>
      <c r="E36" s="23" t="s">
        <v>51</v>
      </c>
      <c r="F36" s="77">
        <f>G36+H36+I36+J36+K36+L36+M36+N36+O36+P36+Q36</f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127">
        <v>0</v>
      </c>
      <c r="P36" s="83">
        <v>0</v>
      </c>
      <c r="Q36" s="85">
        <v>0</v>
      </c>
      <c r="R36" s="83">
        <v>0</v>
      </c>
      <c r="S36" s="123">
        <v>0</v>
      </c>
      <c r="T36" s="123">
        <v>0</v>
      </c>
      <c r="U36" s="123">
        <v>0</v>
      </c>
      <c r="V36" s="123">
        <v>0</v>
      </c>
      <c r="W36" s="87"/>
    </row>
    <row r="37" spans="1:23" x14ac:dyDescent="0.25">
      <c r="A37" s="94"/>
      <c r="B37" s="97"/>
      <c r="C37" s="100"/>
      <c r="D37" s="100"/>
      <c r="E37" s="34" t="s">
        <v>164</v>
      </c>
      <c r="F37" s="79"/>
      <c r="G37" s="79"/>
      <c r="H37" s="79"/>
      <c r="I37" s="79"/>
      <c r="J37" s="79"/>
      <c r="K37" s="79"/>
      <c r="L37" s="79"/>
      <c r="M37" s="79"/>
      <c r="N37" s="79"/>
      <c r="O37" s="128"/>
      <c r="P37" s="84"/>
      <c r="Q37" s="85"/>
      <c r="R37" s="84"/>
      <c r="S37" s="125"/>
      <c r="T37" s="125"/>
      <c r="U37" s="125"/>
      <c r="V37" s="125"/>
      <c r="W37" s="87"/>
    </row>
    <row r="38" spans="1:23" ht="31.5" x14ac:dyDescent="0.25">
      <c r="A38" s="12" t="s">
        <v>52</v>
      </c>
      <c r="B38" s="13" t="s">
        <v>53</v>
      </c>
      <c r="C38" s="30" t="s">
        <v>96</v>
      </c>
      <c r="D38" s="30" t="s">
        <v>100</v>
      </c>
      <c r="E38" s="23" t="s">
        <v>54</v>
      </c>
      <c r="F38" s="24">
        <v>14</v>
      </c>
      <c r="G38" s="24">
        <v>14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60">
        <v>0</v>
      </c>
      <c r="P38" s="67">
        <v>0</v>
      </c>
      <c r="Q38" s="67">
        <v>0</v>
      </c>
      <c r="R38" s="67">
        <v>0</v>
      </c>
      <c r="S38" s="44">
        <v>0</v>
      </c>
      <c r="T38" s="44">
        <v>0</v>
      </c>
      <c r="U38" s="44">
        <v>0</v>
      </c>
      <c r="V38" s="44">
        <v>0</v>
      </c>
      <c r="W38" s="88"/>
    </row>
    <row r="39" spans="1:23" ht="42" x14ac:dyDescent="0.25">
      <c r="A39" s="92" t="s">
        <v>55</v>
      </c>
      <c r="B39" s="13" t="s">
        <v>127</v>
      </c>
      <c r="C39" s="101" t="s">
        <v>40</v>
      </c>
      <c r="D39" s="102"/>
      <c r="E39" s="103"/>
      <c r="F39" s="24">
        <f>G39+H39+I39+J39+K39+L39+M39+N39+O39+P39+Q39+R39+S39+T39+U39+V39</f>
        <v>473200.902</v>
      </c>
      <c r="G39" s="24">
        <f>G40+G41</f>
        <v>15279.03</v>
      </c>
      <c r="H39" s="24">
        <f>H40+H41</f>
        <v>17577.670000000002</v>
      </c>
      <c r="I39" s="24">
        <f>I40+I41</f>
        <v>16805.04</v>
      </c>
      <c r="J39" s="24">
        <f>J40+J41</f>
        <v>16836.837</v>
      </c>
      <c r="K39" s="24">
        <f>K40+K41</f>
        <v>31807.530000000002</v>
      </c>
      <c r="L39" s="24">
        <f t="shared" ref="L39:V39" si="16">L40+L41</f>
        <v>27441.704000000002</v>
      </c>
      <c r="M39" s="24">
        <f t="shared" si="16"/>
        <v>34821.707000000002</v>
      </c>
      <c r="N39" s="24">
        <f t="shared" si="16"/>
        <v>36269.718000000001</v>
      </c>
      <c r="O39" s="60">
        <f t="shared" si="16"/>
        <v>36249.065999999999</v>
      </c>
      <c r="P39" s="67">
        <f t="shared" si="16"/>
        <v>40021</v>
      </c>
      <c r="Q39" s="67">
        <f t="shared" si="16"/>
        <v>35345.800000000003</v>
      </c>
      <c r="R39" s="67">
        <f t="shared" si="16"/>
        <v>35345.800000000003</v>
      </c>
      <c r="S39" s="44">
        <f t="shared" si="16"/>
        <v>32350</v>
      </c>
      <c r="T39" s="44">
        <f t="shared" si="16"/>
        <v>32350</v>
      </c>
      <c r="U39" s="44">
        <f t="shared" si="16"/>
        <v>32350</v>
      </c>
      <c r="V39" s="44">
        <f t="shared" si="16"/>
        <v>32350</v>
      </c>
      <c r="W39" s="86" t="s">
        <v>7</v>
      </c>
    </row>
    <row r="40" spans="1:23" x14ac:dyDescent="0.25">
      <c r="A40" s="93"/>
      <c r="B40" s="13" t="s">
        <v>32</v>
      </c>
      <c r="C40" s="98" t="s">
        <v>96</v>
      </c>
      <c r="D40" s="98" t="s">
        <v>100</v>
      </c>
      <c r="E40" s="104"/>
      <c r="F40" s="24">
        <f>G40+H40+I40+J40+K40+L40+M40+N40+O40+P40+Q40+R40+S40+T40+U40+V40</f>
        <v>466918.64899999998</v>
      </c>
      <c r="G40" s="24">
        <f t="shared" ref="G40:V40" si="17">G44+G50+G53</f>
        <v>14500</v>
      </c>
      <c r="H40" s="24">
        <f t="shared" si="17"/>
        <v>14830.2</v>
      </c>
      <c r="I40" s="24">
        <f t="shared" si="17"/>
        <v>14779.05</v>
      </c>
      <c r="J40" s="24">
        <f t="shared" si="17"/>
        <v>16107.074000000001</v>
      </c>
      <c r="K40" s="24">
        <f t="shared" si="17"/>
        <v>31807.530000000002</v>
      </c>
      <c r="L40" s="24">
        <f t="shared" si="17"/>
        <v>27441.704000000002</v>
      </c>
      <c r="M40" s="24">
        <f t="shared" si="17"/>
        <v>34821.707000000002</v>
      </c>
      <c r="N40" s="24">
        <f t="shared" si="17"/>
        <v>36269.718000000001</v>
      </c>
      <c r="O40" s="60">
        <f t="shared" si="17"/>
        <v>36249.065999999999</v>
      </c>
      <c r="P40" s="67">
        <f t="shared" si="17"/>
        <v>40021</v>
      </c>
      <c r="Q40" s="67">
        <f t="shared" si="17"/>
        <v>35345.800000000003</v>
      </c>
      <c r="R40" s="67">
        <f t="shared" si="17"/>
        <v>35345.800000000003</v>
      </c>
      <c r="S40" s="44">
        <f t="shared" si="17"/>
        <v>32350</v>
      </c>
      <c r="T40" s="44">
        <f t="shared" si="17"/>
        <v>32350</v>
      </c>
      <c r="U40" s="44">
        <f t="shared" si="17"/>
        <v>32350</v>
      </c>
      <c r="V40" s="44">
        <f t="shared" si="17"/>
        <v>32350</v>
      </c>
      <c r="W40" s="87"/>
    </row>
    <row r="41" spans="1:23" x14ac:dyDescent="0.25">
      <c r="A41" s="94"/>
      <c r="B41" s="13" t="s">
        <v>33</v>
      </c>
      <c r="C41" s="100"/>
      <c r="D41" s="100"/>
      <c r="E41" s="106"/>
      <c r="F41" s="24">
        <f>G41+H41+I41+J41+K41+L41+M41+N41+O41+P41+Q41+R41+S41+T41+U41+V41</f>
        <v>6282.2529999999997</v>
      </c>
      <c r="G41" s="24">
        <f t="shared" ref="G41:V41" si="18">G46+G51+G54</f>
        <v>779.03</v>
      </c>
      <c r="H41" s="24">
        <f t="shared" si="18"/>
        <v>2747.47</v>
      </c>
      <c r="I41" s="24">
        <f t="shared" si="18"/>
        <v>2025.99</v>
      </c>
      <c r="J41" s="24">
        <f t="shared" si="18"/>
        <v>729.76300000000003</v>
      </c>
      <c r="K41" s="24">
        <f t="shared" si="18"/>
        <v>0</v>
      </c>
      <c r="L41" s="24">
        <f t="shared" si="18"/>
        <v>0</v>
      </c>
      <c r="M41" s="24">
        <f t="shared" si="18"/>
        <v>0</v>
      </c>
      <c r="N41" s="24">
        <f t="shared" si="18"/>
        <v>0</v>
      </c>
      <c r="O41" s="60">
        <f t="shared" si="18"/>
        <v>0</v>
      </c>
      <c r="P41" s="67">
        <f t="shared" si="18"/>
        <v>0</v>
      </c>
      <c r="Q41" s="67">
        <f t="shared" si="18"/>
        <v>0</v>
      </c>
      <c r="R41" s="67">
        <f t="shared" si="18"/>
        <v>0</v>
      </c>
      <c r="S41" s="44">
        <f t="shared" si="18"/>
        <v>0</v>
      </c>
      <c r="T41" s="44">
        <f t="shared" si="18"/>
        <v>0</v>
      </c>
      <c r="U41" s="44">
        <f t="shared" si="18"/>
        <v>0</v>
      </c>
      <c r="V41" s="44">
        <f t="shared" si="18"/>
        <v>0</v>
      </c>
      <c r="W41" s="88"/>
    </row>
    <row r="42" spans="1:23" x14ac:dyDescent="0.25">
      <c r="A42" s="92" t="s">
        <v>56</v>
      </c>
      <c r="B42" s="95" t="s">
        <v>57</v>
      </c>
      <c r="C42" s="98" t="s">
        <v>96</v>
      </c>
      <c r="D42" s="30" t="s">
        <v>100</v>
      </c>
      <c r="E42" s="104" t="s">
        <v>175</v>
      </c>
      <c r="F42" s="77">
        <f>G42+H42+I42+J42+K42+L42+M42+N42+O42+P42+Q42+R42+S42+T42+U42+V42</f>
        <v>462547.61199999996</v>
      </c>
      <c r="G42" s="77">
        <f t="shared" ref="G42:Q42" si="19">SUM(G44:G48)</f>
        <v>15279.03</v>
      </c>
      <c r="H42" s="77">
        <f t="shared" si="19"/>
        <v>17577.670000000002</v>
      </c>
      <c r="I42" s="77">
        <f t="shared" si="19"/>
        <v>16805.04</v>
      </c>
      <c r="J42" s="77">
        <f t="shared" si="19"/>
        <v>16836.837</v>
      </c>
      <c r="K42" s="77">
        <f t="shared" si="19"/>
        <v>21154.240000000002</v>
      </c>
      <c r="L42" s="77">
        <f t="shared" si="19"/>
        <v>27441.704000000002</v>
      </c>
      <c r="M42" s="77">
        <f t="shared" si="19"/>
        <v>34821.707000000002</v>
      </c>
      <c r="N42" s="77">
        <f t="shared" si="19"/>
        <v>36269.718000000001</v>
      </c>
      <c r="O42" s="81">
        <f t="shared" si="19"/>
        <v>36249.065999999999</v>
      </c>
      <c r="P42" s="83">
        <f t="shared" si="19"/>
        <v>40021</v>
      </c>
      <c r="Q42" s="85">
        <f t="shared" si="19"/>
        <v>35345.800000000003</v>
      </c>
      <c r="R42" s="85">
        <f>SUM(R44:R48)</f>
        <v>35345.800000000003</v>
      </c>
      <c r="S42" s="136">
        <f>SUM(S44:S48)</f>
        <v>32350</v>
      </c>
      <c r="T42" s="136">
        <f>SUM(T44:T48)</f>
        <v>32350</v>
      </c>
      <c r="U42" s="136">
        <f>SUM(U44:U48)</f>
        <v>32350</v>
      </c>
      <c r="V42" s="136">
        <f>SUM(V44:V48)</f>
        <v>32350</v>
      </c>
      <c r="W42" s="86" t="s">
        <v>35</v>
      </c>
    </row>
    <row r="43" spans="1:23" x14ac:dyDescent="0.25">
      <c r="A43" s="93"/>
      <c r="B43" s="97"/>
      <c r="C43" s="100"/>
      <c r="D43" s="30" t="s">
        <v>156</v>
      </c>
      <c r="E43" s="106"/>
      <c r="F43" s="79"/>
      <c r="G43" s="79"/>
      <c r="H43" s="79"/>
      <c r="I43" s="79"/>
      <c r="J43" s="79"/>
      <c r="K43" s="79"/>
      <c r="L43" s="79"/>
      <c r="M43" s="79"/>
      <c r="N43" s="79"/>
      <c r="O43" s="82"/>
      <c r="P43" s="84"/>
      <c r="Q43" s="85"/>
      <c r="R43" s="85"/>
      <c r="S43" s="136"/>
      <c r="T43" s="136"/>
      <c r="U43" s="136"/>
      <c r="V43" s="136"/>
      <c r="W43" s="87"/>
    </row>
    <row r="44" spans="1:23" x14ac:dyDescent="0.25">
      <c r="A44" s="93"/>
      <c r="B44" s="95" t="s">
        <v>32</v>
      </c>
      <c r="C44" s="98" t="s">
        <v>96</v>
      </c>
      <c r="D44" s="33" t="s">
        <v>100</v>
      </c>
      <c r="E44" s="23" t="s">
        <v>176</v>
      </c>
      <c r="F44" s="77">
        <f>G44+H44+I44+J44+K44+L44+M44+N44+O44+P44+Q44</f>
        <v>291519.55900000001</v>
      </c>
      <c r="G44" s="77">
        <v>14500</v>
      </c>
      <c r="H44" s="77">
        <v>14830.2</v>
      </c>
      <c r="I44" s="77">
        <v>14779.05</v>
      </c>
      <c r="J44" s="77">
        <v>16107.074000000001</v>
      </c>
      <c r="K44" s="77">
        <v>21154.240000000002</v>
      </c>
      <c r="L44" s="77">
        <v>27441.704000000002</v>
      </c>
      <c r="M44" s="77">
        <v>34821.707000000002</v>
      </c>
      <c r="N44" s="77">
        <v>36269.718000000001</v>
      </c>
      <c r="O44" s="81">
        <v>36249.065999999999</v>
      </c>
      <c r="P44" s="83">
        <v>40021</v>
      </c>
      <c r="Q44" s="85">
        <v>35345.800000000003</v>
      </c>
      <c r="R44" s="83">
        <v>35345.800000000003</v>
      </c>
      <c r="S44" s="123">
        <v>32350</v>
      </c>
      <c r="T44" s="123">
        <v>32350</v>
      </c>
      <c r="U44" s="123">
        <v>32350</v>
      </c>
      <c r="V44" s="123">
        <v>32350</v>
      </c>
      <c r="W44" s="87"/>
    </row>
    <row r="45" spans="1:23" x14ac:dyDescent="0.25">
      <c r="A45" s="93"/>
      <c r="B45" s="97"/>
      <c r="C45" s="99"/>
      <c r="D45" s="98" t="s">
        <v>156</v>
      </c>
      <c r="E45" s="23" t="s">
        <v>177</v>
      </c>
      <c r="F45" s="79"/>
      <c r="G45" s="79"/>
      <c r="H45" s="79"/>
      <c r="I45" s="79"/>
      <c r="J45" s="79"/>
      <c r="K45" s="79"/>
      <c r="L45" s="79"/>
      <c r="M45" s="79"/>
      <c r="N45" s="79"/>
      <c r="O45" s="82"/>
      <c r="P45" s="84"/>
      <c r="Q45" s="85"/>
      <c r="R45" s="84"/>
      <c r="S45" s="125"/>
      <c r="T45" s="125"/>
      <c r="U45" s="125"/>
      <c r="V45" s="125"/>
      <c r="W45" s="87"/>
    </row>
    <row r="46" spans="1:23" x14ac:dyDescent="0.25">
      <c r="A46" s="93"/>
      <c r="B46" s="95" t="s">
        <v>33</v>
      </c>
      <c r="C46" s="99"/>
      <c r="D46" s="99"/>
      <c r="E46" s="34" t="s">
        <v>58</v>
      </c>
      <c r="F46" s="77">
        <f>G46+H46+I46+J46+K46+L46+M46+N46+O46+P46+Q46+R46+S46+T46+U46+V46</f>
        <v>6282.2529999999997</v>
      </c>
      <c r="G46" s="77">
        <v>779.03</v>
      </c>
      <c r="H46" s="77">
        <v>2747.47</v>
      </c>
      <c r="I46" s="77">
        <v>2025.99</v>
      </c>
      <c r="J46" s="77">
        <v>729.76300000000003</v>
      </c>
      <c r="K46" s="77">
        <v>0</v>
      </c>
      <c r="L46" s="77">
        <v>0</v>
      </c>
      <c r="M46" s="77">
        <v>0</v>
      </c>
      <c r="N46" s="77">
        <v>0</v>
      </c>
      <c r="O46" s="81">
        <v>0</v>
      </c>
      <c r="P46" s="83">
        <v>0</v>
      </c>
      <c r="Q46" s="85">
        <v>0</v>
      </c>
      <c r="R46" s="83">
        <v>0</v>
      </c>
      <c r="S46" s="123">
        <v>0</v>
      </c>
      <c r="T46" s="123">
        <v>0</v>
      </c>
      <c r="U46" s="123">
        <v>0</v>
      </c>
      <c r="V46" s="123">
        <v>0</v>
      </c>
      <c r="W46" s="87"/>
    </row>
    <row r="47" spans="1:23" x14ac:dyDescent="0.25">
      <c r="A47" s="93"/>
      <c r="B47" s="96"/>
      <c r="C47" s="99"/>
      <c r="D47" s="99"/>
      <c r="E47" s="34" t="s">
        <v>178</v>
      </c>
      <c r="F47" s="78"/>
      <c r="G47" s="78"/>
      <c r="H47" s="78"/>
      <c r="I47" s="78"/>
      <c r="J47" s="78"/>
      <c r="K47" s="78"/>
      <c r="L47" s="78"/>
      <c r="M47" s="78"/>
      <c r="N47" s="78"/>
      <c r="O47" s="119"/>
      <c r="P47" s="120"/>
      <c r="Q47" s="85"/>
      <c r="R47" s="120"/>
      <c r="S47" s="124"/>
      <c r="T47" s="124"/>
      <c r="U47" s="124"/>
      <c r="V47" s="124"/>
      <c r="W47" s="87"/>
    </row>
    <row r="48" spans="1:23" x14ac:dyDescent="0.25">
      <c r="A48" s="94"/>
      <c r="B48" s="97"/>
      <c r="C48" s="100"/>
      <c r="D48" s="100"/>
      <c r="E48" s="34" t="s">
        <v>179</v>
      </c>
      <c r="F48" s="79"/>
      <c r="G48" s="79"/>
      <c r="H48" s="79"/>
      <c r="I48" s="79"/>
      <c r="J48" s="79"/>
      <c r="K48" s="79"/>
      <c r="L48" s="79"/>
      <c r="M48" s="79"/>
      <c r="N48" s="79"/>
      <c r="O48" s="82"/>
      <c r="P48" s="84"/>
      <c r="Q48" s="85"/>
      <c r="R48" s="84"/>
      <c r="S48" s="125"/>
      <c r="T48" s="125"/>
      <c r="U48" s="125"/>
      <c r="V48" s="125"/>
      <c r="W48" s="88"/>
    </row>
    <row r="49" spans="1:24" ht="21" x14ac:dyDescent="0.25">
      <c r="A49" s="92" t="s">
        <v>146</v>
      </c>
      <c r="B49" s="13" t="s">
        <v>147</v>
      </c>
      <c r="C49" s="30" t="s">
        <v>96</v>
      </c>
      <c r="D49" s="30" t="s">
        <v>100</v>
      </c>
      <c r="E49" s="36" t="s">
        <v>180</v>
      </c>
      <c r="F49" s="24">
        <f>G49+H49+I49+J49+K49+L49+M49+N49+O49+P49+Q49+R49+S49+T49+U49+V49</f>
        <v>5887.61</v>
      </c>
      <c r="G49" s="25">
        <f t="shared" ref="G49:V49" si="20">G50+G51</f>
        <v>0</v>
      </c>
      <c r="H49" s="25">
        <f t="shared" si="20"/>
        <v>0</v>
      </c>
      <c r="I49" s="25">
        <f t="shared" si="20"/>
        <v>0</v>
      </c>
      <c r="J49" s="25">
        <f t="shared" si="20"/>
        <v>0</v>
      </c>
      <c r="K49" s="25">
        <f t="shared" si="20"/>
        <v>5887.61</v>
      </c>
      <c r="L49" s="25">
        <f t="shared" si="20"/>
        <v>0</v>
      </c>
      <c r="M49" s="25">
        <f t="shared" si="20"/>
        <v>0</v>
      </c>
      <c r="N49" s="25">
        <f t="shared" si="20"/>
        <v>0</v>
      </c>
      <c r="O49" s="61">
        <f t="shared" si="20"/>
        <v>0</v>
      </c>
      <c r="P49" s="68">
        <f t="shared" si="20"/>
        <v>0</v>
      </c>
      <c r="Q49" s="67">
        <f t="shared" si="20"/>
        <v>0</v>
      </c>
      <c r="R49" s="67">
        <f t="shared" si="20"/>
        <v>0</v>
      </c>
      <c r="S49" s="44">
        <f t="shared" si="20"/>
        <v>0</v>
      </c>
      <c r="T49" s="44">
        <f t="shared" si="20"/>
        <v>0</v>
      </c>
      <c r="U49" s="44">
        <f t="shared" si="20"/>
        <v>0</v>
      </c>
      <c r="V49" s="44">
        <f t="shared" si="20"/>
        <v>0</v>
      </c>
      <c r="W49" s="86" t="s">
        <v>35</v>
      </c>
    </row>
    <row r="50" spans="1:24" x14ac:dyDescent="0.25">
      <c r="A50" s="94"/>
      <c r="B50" s="13" t="s">
        <v>32</v>
      </c>
      <c r="C50" s="98" t="s">
        <v>96</v>
      </c>
      <c r="D50" s="98" t="s">
        <v>100</v>
      </c>
      <c r="E50" s="104" t="s">
        <v>180</v>
      </c>
      <c r="F50" s="24">
        <f t="shared" ref="F50:F57" si="21">G50+H50+I50+J50+K50+L50+M50+N50+O50+P50+Q50+R50+S50+T50+U50+V50</f>
        <v>5887.61</v>
      </c>
      <c r="G50" s="25">
        <v>0</v>
      </c>
      <c r="H50" s="25">
        <v>0</v>
      </c>
      <c r="I50" s="25">
        <v>0</v>
      </c>
      <c r="J50" s="25">
        <v>0</v>
      </c>
      <c r="K50" s="25">
        <v>5887.61</v>
      </c>
      <c r="L50" s="25">
        <v>0</v>
      </c>
      <c r="M50" s="25">
        <v>0</v>
      </c>
      <c r="N50" s="25">
        <v>0</v>
      </c>
      <c r="O50" s="61">
        <v>0</v>
      </c>
      <c r="P50" s="68">
        <v>0</v>
      </c>
      <c r="Q50" s="67">
        <v>0</v>
      </c>
      <c r="R50" s="67">
        <v>0</v>
      </c>
      <c r="S50" s="44">
        <v>0</v>
      </c>
      <c r="T50" s="44">
        <v>0</v>
      </c>
      <c r="U50" s="44">
        <v>0</v>
      </c>
      <c r="V50" s="44">
        <v>0</v>
      </c>
      <c r="W50" s="88"/>
    </row>
    <row r="51" spans="1:24" x14ac:dyDescent="0.25">
      <c r="A51" s="94"/>
      <c r="B51" s="13" t="s">
        <v>33</v>
      </c>
      <c r="C51" s="100"/>
      <c r="D51" s="100"/>
      <c r="E51" s="106"/>
      <c r="F51" s="24">
        <f t="shared" si="21"/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61">
        <v>0</v>
      </c>
      <c r="P51" s="68">
        <v>0</v>
      </c>
      <c r="Q51" s="67">
        <v>0</v>
      </c>
      <c r="R51" s="67">
        <v>0</v>
      </c>
      <c r="S51" s="44">
        <v>0</v>
      </c>
      <c r="T51" s="44">
        <v>0</v>
      </c>
      <c r="U51" s="44">
        <v>0</v>
      </c>
      <c r="V51" s="44">
        <v>0</v>
      </c>
      <c r="W51" s="88"/>
    </row>
    <row r="52" spans="1:24" ht="31.5" x14ac:dyDescent="0.25">
      <c r="A52" s="92" t="s">
        <v>148</v>
      </c>
      <c r="B52" s="13" t="s">
        <v>149</v>
      </c>
      <c r="C52" s="30" t="s">
        <v>96</v>
      </c>
      <c r="D52" s="30" t="s">
        <v>100</v>
      </c>
      <c r="E52" s="36" t="s">
        <v>181</v>
      </c>
      <c r="F52" s="24">
        <f t="shared" si="21"/>
        <v>4765.68</v>
      </c>
      <c r="G52" s="25">
        <f t="shared" ref="G52:V52" si="22">G53+G54</f>
        <v>0</v>
      </c>
      <c r="H52" s="25">
        <f t="shared" si="22"/>
        <v>0</v>
      </c>
      <c r="I52" s="25">
        <f t="shared" si="22"/>
        <v>0</v>
      </c>
      <c r="J52" s="25">
        <f t="shared" si="22"/>
        <v>0</v>
      </c>
      <c r="K52" s="25">
        <f t="shared" si="22"/>
        <v>4765.68</v>
      </c>
      <c r="L52" s="25">
        <f t="shared" si="22"/>
        <v>0</v>
      </c>
      <c r="M52" s="25">
        <f t="shared" si="22"/>
        <v>0</v>
      </c>
      <c r="N52" s="25">
        <f t="shared" si="22"/>
        <v>0</v>
      </c>
      <c r="O52" s="61">
        <f t="shared" si="22"/>
        <v>0</v>
      </c>
      <c r="P52" s="68">
        <f t="shared" si="22"/>
        <v>0</v>
      </c>
      <c r="Q52" s="67">
        <f t="shared" si="22"/>
        <v>0</v>
      </c>
      <c r="R52" s="67">
        <f t="shared" si="22"/>
        <v>0</v>
      </c>
      <c r="S52" s="44">
        <f t="shared" si="22"/>
        <v>0</v>
      </c>
      <c r="T52" s="44">
        <f t="shared" si="22"/>
        <v>0</v>
      </c>
      <c r="U52" s="44">
        <f t="shared" si="22"/>
        <v>0</v>
      </c>
      <c r="V52" s="44">
        <f t="shared" si="22"/>
        <v>0</v>
      </c>
      <c r="W52" s="86" t="s">
        <v>35</v>
      </c>
    </row>
    <row r="53" spans="1:24" x14ac:dyDescent="0.25">
      <c r="A53" s="94"/>
      <c r="B53" s="13" t="s">
        <v>32</v>
      </c>
      <c r="C53" s="98" t="s">
        <v>96</v>
      </c>
      <c r="D53" s="98" t="s">
        <v>100</v>
      </c>
      <c r="E53" s="104" t="s">
        <v>181</v>
      </c>
      <c r="F53" s="24">
        <f t="shared" si="21"/>
        <v>4765.68</v>
      </c>
      <c r="G53" s="25">
        <v>0</v>
      </c>
      <c r="H53" s="25">
        <v>0</v>
      </c>
      <c r="I53" s="25">
        <v>0</v>
      </c>
      <c r="J53" s="25">
        <v>0</v>
      </c>
      <c r="K53" s="25">
        <v>4765.68</v>
      </c>
      <c r="L53" s="25">
        <v>0</v>
      </c>
      <c r="M53" s="25">
        <v>0</v>
      </c>
      <c r="N53" s="25">
        <v>0</v>
      </c>
      <c r="O53" s="61">
        <v>0</v>
      </c>
      <c r="P53" s="68">
        <v>0</v>
      </c>
      <c r="Q53" s="67">
        <v>0</v>
      </c>
      <c r="R53" s="67">
        <v>0</v>
      </c>
      <c r="S53" s="44">
        <v>0</v>
      </c>
      <c r="T53" s="44">
        <v>0</v>
      </c>
      <c r="U53" s="44">
        <v>0</v>
      </c>
      <c r="V53" s="44">
        <v>0</v>
      </c>
      <c r="W53" s="88"/>
    </row>
    <row r="54" spans="1:24" x14ac:dyDescent="0.25">
      <c r="A54" s="11"/>
      <c r="B54" s="13" t="s">
        <v>33</v>
      </c>
      <c r="C54" s="100"/>
      <c r="D54" s="100"/>
      <c r="E54" s="106"/>
      <c r="F54" s="24">
        <f t="shared" si="21"/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61">
        <v>0</v>
      </c>
      <c r="P54" s="68">
        <v>0</v>
      </c>
      <c r="Q54" s="67">
        <v>0</v>
      </c>
      <c r="R54" s="67">
        <v>0</v>
      </c>
      <c r="S54" s="44">
        <v>0</v>
      </c>
      <c r="T54" s="44">
        <v>0</v>
      </c>
      <c r="U54" s="44">
        <v>0</v>
      </c>
      <c r="V54" s="44">
        <v>0</v>
      </c>
      <c r="W54" s="88"/>
    </row>
    <row r="55" spans="1:24" x14ac:dyDescent="0.25">
      <c r="A55" s="89" t="s">
        <v>59</v>
      </c>
      <c r="B55" s="90" t="s">
        <v>60</v>
      </c>
      <c r="C55" s="135" t="s">
        <v>34</v>
      </c>
      <c r="D55" s="135"/>
      <c r="E55" s="135"/>
      <c r="F55" s="24">
        <f>G55+H55+I55+J55+K55+L55+M55+N55+O55+P55+Q55+R55+S55+T55+U55+V55</f>
        <v>47965.656999999992</v>
      </c>
      <c r="G55" s="24">
        <v>55</v>
      </c>
      <c r="H55" s="24">
        <v>340.64</v>
      </c>
      <c r="I55" s="24">
        <v>100</v>
      </c>
      <c r="J55" s="24">
        <f>J61+J75</f>
        <v>300</v>
      </c>
      <c r="K55" s="24">
        <f t="shared" ref="K55:V55" si="23">K56+K57</f>
        <v>4511.99</v>
      </c>
      <c r="L55" s="24">
        <f t="shared" si="23"/>
        <v>1277.5630000000001</v>
      </c>
      <c r="M55" s="24">
        <f t="shared" si="23"/>
        <v>1735.27</v>
      </c>
      <c r="N55" s="24">
        <f t="shared" si="23"/>
        <v>3367.4380000000001</v>
      </c>
      <c r="O55" s="60">
        <f t="shared" si="23"/>
        <v>6739.6490000000003</v>
      </c>
      <c r="P55" s="67">
        <f t="shared" si="23"/>
        <v>4719.3689999999997</v>
      </c>
      <c r="Q55" s="67">
        <f t="shared" si="23"/>
        <v>2219.3690000000001</v>
      </c>
      <c r="R55" s="67">
        <f t="shared" si="23"/>
        <v>2219.3690000000001</v>
      </c>
      <c r="S55" s="44">
        <f t="shared" si="23"/>
        <v>5095</v>
      </c>
      <c r="T55" s="44">
        <f t="shared" si="23"/>
        <v>5095</v>
      </c>
      <c r="U55" s="44">
        <f t="shared" si="23"/>
        <v>5095</v>
      </c>
      <c r="V55" s="44">
        <f t="shared" si="23"/>
        <v>5095</v>
      </c>
      <c r="W55" s="86" t="s">
        <v>139</v>
      </c>
      <c r="X55" s="8"/>
    </row>
    <row r="56" spans="1:24" x14ac:dyDescent="0.25">
      <c r="A56" s="89"/>
      <c r="B56" s="90"/>
      <c r="C56" s="30" t="s">
        <v>96</v>
      </c>
      <c r="D56" s="107" t="s">
        <v>165</v>
      </c>
      <c r="E56" s="108"/>
      <c r="F56" s="24">
        <f t="shared" si="21"/>
        <v>47109.057000000001</v>
      </c>
      <c r="G56" s="24">
        <v>0</v>
      </c>
      <c r="H56" s="24">
        <v>95</v>
      </c>
      <c r="I56" s="24">
        <v>100</v>
      </c>
      <c r="J56" s="24">
        <v>300</v>
      </c>
      <c r="K56" s="24">
        <f t="shared" ref="K56:V56" si="24">K62+K77</f>
        <v>3956.03</v>
      </c>
      <c r="L56" s="24">
        <f t="shared" si="24"/>
        <v>1277.5630000000001</v>
      </c>
      <c r="M56" s="24">
        <f t="shared" si="24"/>
        <v>1735.27</v>
      </c>
      <c r="N56" s="24">
        <f t="shared" si="24"/>
        <v>3367.4380000000001</v>
      </c>
      <c r="O56" s="60">
        <f t="shared" si="24"/>
        <v>6739.6490000000003</v>
      </c>
      <c r="P56" s="67">
        <f t="shared" si="24"/>
        <v>4719.3689999999997</v>
      </c>
      <c r="Q56" s="67">
        <f t="shared" si="24"/>
        <v>2219.3690000000001</v>
      </c>
      <c r="R56" s="67">
        <f t="shared" si="24"/>
        <v>2219.3690000000001</v>
      </c>
      <c r="S56" s="44">
        <f t="shared" si="24"/>
        <v>5095</v>
      </c>
      <c r="T56" s="44">
        <f t="shared" si="24"/>
        <v>5095</v>
      </c>
      <c r="U56" s="44">
        <f t="shared" si="24"/>
        <v>5095</v>
      </c>
      <c r="V56" s="44">
        <f t="shared" si="24"/>
        <v>5095</v>
      </c>
      <c r="W56" s="87"/>
    </row>
    <row r="57" spans="1:24" x14ac:dyDescent="0.25">
      <c r="A57" s="89"/>
      <c r="B57" s="90"/>
      <c r="C57" s="30" t="s">
        <v>97</v>
      </c>
      <c r="D57" s="109"/>
      <c r="E57" s="110"/>
      <c r="F57" s="24">
        <f t="shared" si="21"/>
        <v>610.96</v>
      </c>
      <c r="G57" s="24">
        <f>G63+G78</f>
        <v>55</v>
      </c>
      <c r="H57" s="24">
        <f t="shared" ref="H57:V57" si="25">H63+H78</f>
        <v>0</v>
      </c>
      <c r="I57" s="24">
        <f t="shared" si="25"/>
        <v>0</v>
      </c>
      <c r="J57" s="24">
        <f t="shared" si="25"/>
        <v>0</v>
      </c>
      <c r="K57" s="24">
        <f t="shared" si="25"/>
        <v>555.96</v>
      </c>
      <c r="L57" s="24">
        <f t="shared" si="25"/>
        <v>0</v>
      </c>
      <c r="M57" s="24">
        <f t="shared" si="25"/>
        <v>0</v>
      </c>
      <c r="N57" s="24">
        <f t="shared" si="25"/>
        <v>0</v>
      </c>
      <c r="O57" s="60">
        <f t="shared" si="25"/>
        <v>0</v>
      </c>
      <c r="P57" s="67">
        <f t="shared" si="25"/>
        <v>0</v>
      </c>
      <c r="Q57" s="67">
        <f t="shared" si="25"/>
        <v>0</v>
      </c>
      <c r="R57" s="67">
        <f t="shared" si="25"/>
        <v>0</v>
      </c>
      <c r="S57" s="44">
        <f t="shared" si="25"/>
        <v>0</v>
      </c>
      <c r="T57" s="44">
        <f t="shared" si="25"/>
        <v>0</v>
      </c>
      <c r="U57" s="44">
        <f t="shared" si="25"/>
        <v>0</v>
      </c>
      <c r="V57" s="44">
        <f t="shared" si="25"/>
        <v>0</v>
      </c>
      <c r="W57" s="87"/>
    </row>
    <row r="58" spans="1:24" x14ac:dyDescent="0.25">
      <c r="A58" s="89"/>
      <c r="B58" s="13" t="s">
        <v>61</v>
      </c>
      <c r="C58" s="30"/>
      <c r="D58" s="109"/>
      <c r="E58" s="110"/>
      <c r="F58" s="24"/>
      <c r="G58" s="24"/>
      <c r="H58" s="24"/>
      <c r="I58" s="24"/>
      <c r="J58" s="24"/>
      <c r="K58" s="24"/>
      <c r="L58" s="24"/>
      <c r="M58" s="24"/>
      <c r="N58" s="24"/>
      <c r="O58" s="60"/>
      <c r="P58" s="67"/>
      <c r="Q58" s="67"/>
      <c r="R58" s="67"/>
      <c r="S58" s="44"/>
      <c r="T58" s="44"/>
      <c r="U58" s="44"/>
      <c r="V58" s="44"/>
      <c r="W58" s="87"/>
    </row>
    <row r="59" spans="1:24" x14ac:dyDescent="0.25">
      <c r="A59" s="89"/>
      <c r="B59" s="13" t="s">
        <v>37</v>
      </c>
      <c r="C59" s="30" t="s">
        <v>96</v>
      </c>
      <c r="D59" s="109"/>
      <c r="E59" s="110"/>
      <c r="F59" s="24">
        <f t="shared" ref="F59:F64" si="26">G59+H59+I59+J59+K59+L59+M59+N59+O59+P59+Q59+R59+S59+T59+U59+V59</f>
        <v>47109.057000000001</v>
      </c>
      <c r="G59" s="24">
        <f>G62+G77</f>
        <v>0</v>
      </c>
      <c r="H59" s="24">
        <f t="shared" ref="H59:V59" si="27">H62+H77</f>
        <v>95</v>
      </c>
      <c r="I59" s="24">
        <f t="shared" si="27"/>
        <v>100</v>
      </c>
      <c r="J59" s="24">
        <f t="shared" si="27"/>
        <v>300</v>
      </c>
      <c r="K59" s="24">
        <f t="shared" si="27"/>
        <v>3956.03</v>
      </c>
      <c r="L59" s="24">
        <f t="shared" si="27"/>
        <v>1277.5630000000001</v>
      </c>
      <c r="M59" s="24">
        <f t="shared" si="27"/>
        <v>1735.27</v>
      </c>
      <c r="N59" s="24">
        <f t="shared" si="27"/>
        <v>3367.4380000000001</v>
      </c>
      <c r="O59" s="60">
        <f t="shared" si="27"/>
        <v>6739.6490000000003</v>
      </c>
      <c r="P59" s="67">
        <f t="shared" si="27"/>
        <v>4719.3689999999997</v>
      </c>
      <c r="Q59" s="67">
        <f t="shared" si="27"/>
        <v>2219.3690000000001</v>
      </c>
      <c r="R59" s="67">
        <f t="shared" si="27"/>
        <v>2219.3690000000001</v>
      </c>
      <c r="S59" s="44">
        <f t="shared" si="27"/>
        <v>5095</v>
      </c>
      <c r="T59" s="44">
        <f t="shared" si="27"/>
        <v>5095</v>
      </c>
      <c r="U59" s="44">
        <f t="shared" si="27"/>
        <v>5095</v>
      </c>
      <c r="V59" s="44">
        <f t="shared" si="27"/>
        <v>5095</v>
      </c>
      <c r="W59" s="87"/>
    </row>
    <row r="60" spans="1:24" x14ac:dyDescent="0.25">
      <c r="A60" s="89"/>
      <c r="B60" s="13" t="s">
        <v>161</v>
      </c>
      <c r="C60" s="30" t="s">
        <v>97</v>
      </c>
      <c r="D60" s="111"/>
      <c r="E60" s="112"/>
      <c r="F60" s="24">
        <f t="shared" si="26"/>
        <v>245.64</v>
      </c>
      <c r="G60" s="24">
        <v>0</v>
      </c>
      <c r="H60" s="24">
        <v>245.64</v>
      </c>
      <c r="I60" s="24">
        <v>0</v>
      </c>
      <c r="J60" s="24">
        <v>0</v>
      </c>
      <c r="K60" s="24">
        <v>0</v>
      </c>
      <c r="L60" s="24">
        <v>0</v>
      </c>
      <c r="M60" s="25">
        <v>0</v>
      </c>
      <c r="N60" s="24">
        <v>0</v>
      </c>
      <c r="O60" s="60">
        <v>0</v>
      </c>
      <c r="P60" s="67">
        <v>0</v>
      </c>
      <c r="Q60" s="67">
        <v>0</v>
      </c>
      <c r="R60" s="67">
        <v>0</v>
      </c>
      <c r="S60" s="44">
        <v>0</v>
      </c>
      <c r="T60" s="44">
        <v>0</v>
      </c>
      <c r="U60" s="44">
        <v>0</v>
      </c>
      <c r="V60" s="44">
        <v>0</v>
      </c>
      <c r="W60" s="87"/>
    </row>
    <row r="61" spans="1:24" x14ac:dyDescent="0.25">
      <c r="A61" s="92" t="s">
        <v>62</v>
      </c>
      <c r="B61" s="90" t="s">
        <v>101</v>
      </c>
      <c r="C61" s="135" t="s">
        <v>40</v>
      </c>
      <c r="D61" s="135"/>
      <c r="E61" s="135"/>
      <c r="F61" s="24">
        <f t="shared" si="26"/>
        <v>42296.866999999998</v>
      </c>
      <c r="G61" s="24">
        <v>5</v>
      </c>
      <c r="H61" s="24">
        <v>95</v>
      </c>
      <c r="I61" s="24">
        <v>100</v>
      </c>
      <c r="J61" s="24">
        <v>100</v>
      </c>
      <c r="K61" s="24">
        <f>K62+K63</f>
        <v>100</v>
      </c>
      <c r="L61" s="24">
        <f>L62+L63</f>
        <v>917.56299999999999</v>
      </c>
      <c r="M61" s="24">
        <f t="shared" ref="M61:V61" si="28">M62+M63</f>
        <v>1735.27</v>
      </c>
      <c r="N61" s="24">
        <f t="shared" si="28"/>
        <v>3262.8850000000002</v>
      </c>
      <c r="O61" s="60">
        <f t="shared" si="28"/>
        <v>6651.1490000000003</v>
      </c>
      <c r="P61" s="67">
        <f t="shared" si="28"/>
        <v>4650</v>
      </c>
      <c r="Q61" s="67">
        <f t="shared" si="28"/>
        <v>2150</v>
      </c>
      <c r="R61" s="67">
        <f t="shared" si="28"/>
        <v>2150</v>
      </c>
      <c r="S61" s="44">
        <f t="shared" si="28"/>
        <v>5095</v>
      </c>
      <c r="T61" s="44">
        <f t="shared" si="28"/>
        <v>5095</v>
      </c>
      <c r="U61" s="44">
        <f t="shared" si="28"/>
        <v>5095</v>
      </c>
      <c r="V61" s="44">
        <f t="shared" si="28"/>
        <v>5095</v>
      </c>
      <c r="W61" s="86" t="s">
        <v>139</v>
      </c>
    </row>
    <row r="62" spans="1:24" x14ac:dyDescent="0.25">
      <c r="A62" s="93"/>
      <c r="B62" s="90"/>
      <c r="C62" s="30" t="s">
        <v>96</v>
      </c>
      <c r="D62" s="107" t="s">
        <v>166</v>
      </c>
      <c r="E62" s="108"/>
      <c r="F62" s="24">
        <f t="shared" si="26"/>
        <v>42291.866999999998</v>
      </c>
      <c r="G62" s="26">
        <v>0</v>
      </c>
      <c r="H62" s="26">
        <v>95</v>
      </c>
      <c r="I62" s="26">
        <v>100</v>
      </c>
      <c r="J62" s="26">
        <v>100</v>
      </c>
      <c r="K62" s="26">
        <f>K65+K70</f>
        <v>100</v>
      </c>
      <c r="L62" s="26">
        <f>L65+L70+L74</f>
        <v>917.56299999999999</v>
      </c>
      <c r="M62" s="26">
        <f t="shared" ref="M62:V62" si="29">M65+M70+M74</f>
        <v>1735.27</v>
      </c>
      <c r="N62" s="26">
        <f t="shared" si="29"/>
        <v>3262.8850000000002</v>
      </c>
      <c r="O62" s="62">
        <f t="shared" si="29"/>
        <v>6651.1490000000003</v>
      </c>
      <c r="P62" s="69">
        <f t="shared" si="29"/>
        <v>4650</v>
      </c>
      <c r="Q62" s="67">
        <f t="shared" si="29"/>
        <v>2150</v>
      </c>
      <c r="R62" s="67">
        <f t="shared" si="29"/>
        <v>2150</v>
      </c>
      <c r="S62" s="44">
        <f t="shared" si="29"/>
        <v>5095</v>
      </c>
      <c r="T62" s="44">
        <f t="shared" si="29"/>
        <v>5095</v>
      </c>
      <c r="U62" s="44">
        <f t="shared" si="29"/>
        <v>5095</v>
      </c>
      <c r="V62" s="44">
        <f t="shared" si="29"/>
        <v>5095</v>
      </c>
      <c r="W62" s="87"/>
    </row>
    <row r="63" spans="1:24" x14ac:dyDescent="0.25">
      <c r="A63" s="93"/>
      <c r="B63" s="90"/>
      <c r="C63" s="30" t="s">
        <v>97</v>
      </c>
      <c r="D63" s="111"/>
      <c r="E63" s="112"/>
      <c r="F63" s="24">
        <f t="shared" si="26"/>
        <v>5</v>
      </c>
      <c r="G63" s="25">
        <v>5</v>
      </c>
      <c r="H63" s="25">
        <v>0</v>
      </c>
      <c r="I63" s="25">
        <v>0</v>
      </c>
      <c r="J63" s="25">
        <v>0</v>
      </c>
      <c r="K63" s="25">
        <f t="shared" ref="K63:V63" si="30">K68+K73</f>
        <v>0</v>
      </c>
      <c r="L63" s="25">
        <f t="shared" si="30"/>
        <v>0</v>
      </c>
      <c r="M63" s="25">
        <f t="shared" si="30"/>
        <v>0</v>
      </c>
      <c r="N63" s="25">
        <f t="shared" si="30"/>
        <v>0</v>
      </c>
      <c r="O63" s="61">
        <f t="shared" si="30"/>
        <v>0</v>
      </c>
      <c r="P63" s="68">
        <f t="shared" si="30"/>
        <v>0</v>
      </c>
      <c r="Q63" s="67">
        <f t="shared" si="30"/>
        <v>0</v>
      </c>
      <c r="R63" s="67">
        <f t="shared" si="30"/>
        <v>0</v>
      </c>
      <c r="S63" s="44">
        <f t="shared" si="30"/>
        <v>0</v>
      </c>
      <c r="T63" s="44">
        <f t="shared" si="30"/>
        <v>0</v>
      </c>
      <c r="U63" s="44">
        <f t="shared" si="30"/>
        <v>0</v>
      </c>
      <c r="V63" s="44">
        <f t="shared" si="30"/>
        <v>0</v>
      </c>
      <c r="W63" s="87"/>
    </row>
    <row r="64" spans="1:24" x14ac:dyDescent="0.25">
      <c r="A64" s="92" t="s">
        <v>63</v>
      </c>
      <c r="B64" s="95" t="s">
        <v>102</v>
      </c>
      <c r="C64" s="23"/>
      <c r="D64" s="101"/>
      <c r="E64" s="103"/>
      <c r="F64" s="24">
        <f t="shared" si="26"/>
        <v>1503.6857</v>
      </c>
      <c r="G64" s="24">
        <f t="shared" ref="G64:V64" si="31">SUM(G65:G68)</f>
        <v>0</v>
      </c>
      <c r="H64" s="24">
        <f t="shared" si="31"/>
        <v>90</v>
      </c>
      <c r="I64" s="24">
        <f t="shared" si="31"/>
        <v>95</v>
      </c>
      <c r="J64" s="24">
        <f t="shared" si="31"/>
        <v>95</v>
      </c>
      <c r="K64" s="24">
        <f t="shared" si="31"/>
        <v>95</v>
      </c>
      <c r="L64" s="24">
        <f t="shared" si="31"/>
        <v>0</v>
      </c>
      <c r="M64" s="24">
        <f t="shared" si="31"/>
        <v>116.6857</v>
      </c>
      <c r="N64" s="24">
        <f t="shared" si="31"/>
        <v>95</v>
      </c>
      <c r="O64" s="60">
        <f t="shared" si="31"/>
        <v>87</v>
      </c>
      <c r="P64" s="67">
        <f t="shared" si="31"/>
        <v>150</v>
      </c>
      <c r="Q64" s="67">
        <f t="shared" si="31"/>
        <v>150</v>
      </c>
      <c r="R64" s="67">
        <f t="shared" si="31"/>
        <v>150</v>
      </c>
      <c r="S64" s="44">
        <f t="shared" si="31"/>
        <v>95</v>
      </c>
      <c r="T64" s="44">
        <f t="shared" si="31"/>
        <v>95</v>
      </c>
      <c r="U64" s="44">
        <f t="shared" si="31"/>
        <v>95</v>
      </c>
      <c r="V64" s="44">
        <f t="shared" si="31"/>
        <v>95</v>
      </c>
      <c r="W64" s="86" t="s">
        <v>139</v>
      </c>
    </row>
    <row r="65" spans="1:23" x14ac:dyDescent="0.25">
      <c r="A65" s="93"/>
      <c r="B65" s="96"/>
      <c r="C65" s="98" t="s">
        <v>96</v>
      </c>
      <c r="D65" s="98" t="s">
        <v>103</v>
      </c>
      <c r="E65" s="34" t="s">
        <v>167</v>
      </c>
      <c r="F65" s="77">
        <f>SUM(G65:V67)</f>
        <v>1503.6857</v>
      </c>
      <c r="G65" s="77">
        <v>0</v>
      </c>
      <c r="H65" s="77">
        <v>90</v>
      </c>
      <c r="I65" s="77">
        <v>95</v>
      </c>
      <c r="J65" s="77">
        <v>95</v>
      </c>
      <c r="K65" s="77">
        <v>95</v>
      </c>
      <c r="L65" s="77">
        <v>0</v>
      </c>
      <c r="M65" s="77">
        <v>116.6857</v>
      </c>
      <c r="N65" s="77">
        <v>95</v>
      </c>
      <c r="O65" s="81">
        <v>87</v>
      </c>
      <c r="P65" s="83">
        <v>150</v>
      </c>
      <c r="Q65" s="85">
        <v>150</v>
      </c>
      <c r="R65" s="83">
        <v>150</v>
      </c>
      <c r="S65" s="123">
        <v>95</v>
      </c>
      <c r="T65" s="123">
        <v>95</v>
      </c>
      <c r="U65" s="123">
        <v>95</v>
      </c>
      <c r="V65" s="123">
        <v>95</v>
      </c>
      <c r="W65" s="87"/>
    </row>
    <row r="66" spans="1:23" x14ac:dyDescent="0.25">
      <c r="A66" s="93"/>
      <c r="B66" s="96"/>
      <c r="C66" s="99"/>
      <c r="D66" s="99"/>
      <c r="E66" s="34" t="s">
        <v>64</v>
      </c>
      <c r="F66" s="78"/>
      <c r="G66" s="78"/>
      <c r="H66" s="78"/>
      <c r="I66" s="78"/>
      <c r="J66" s="78"/>
      <c r="K66" s="78"/>
      <c r="L66" s="78"/>
      <c r="M66" s="78"/>
      <c r="N66" s="78"/>
      <c r="O66" s="119"/>
      <c r="P66" s="120"/>
      <c r="Q66" s="85"/>
      <c r="R66" s="120"/>
      <c r="S66" s="124"/>
      <c r="T66" s="124"/>
      <c r="U66" s="124"/>
      <c r="V66" s="124"/>
      <c r="W66" s="87"/>
    </row>
    <row r="67" spans="1:23" x14ac:dyDescent="0.25">
      <c r="A67" s="93"/>
      <c r="B67" s="96"/>
      <c r="C67" s="100"/>
      <c r="D67" s="100"/>
      <c r="E67" s="23" t="s">
        <v>65</v>
      </c>
      <c r="F67" s="79"/>
      <c r="G67" s="79"/>
      <c r="H67" s="79"/>
      <c r="I67" s="79"/>
      <c r="J67" s="79"/>
      <c r="K67" s="79"/>
      <c r="L67" s="79"/>
      <c r="M67" s="79"/>
      <c r="N67" s="79"/>
      <c r="O67" s="82"/>
      <c r="P67" s="84"/>
      <c r="Q67" s="85"/>
      <c r="R67" s="84"/>
      <c r="S67" s="125"/>
      <c r="T67" s="125"/>
      <c r="U67" s="125"/>
      <c r="V67" s="125"/>
      <c r="W67" s="87"/>
    </row>
    <row r="68" spans="1:23" x14ac:dyDescent="0.25">
      <c r="A68" s="93"/>
      <c r="B68" s="96"/>
      <c r="C68" s="30" t="s">
        <v>97</v>
      </c>
      <c r="D68" s="30" t="s">
        <v>104</v>
      </c>
      <c r="E68" s="23" t="s">
        <v>66</v>
      </c>
      <c r="F68" s="24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61">
        <v>0</v>
      </c>
      <c r="P68" s="68">
        <v>0</v>
      </c>
      <c r="Q68" s="67">
        <v>0</v>
      </c>
      <c r="R68" s="67">
        <v>0</v>
      </c>
      <c r="S68" s="44">
        <v>0</v>
      </c>
      <c r="T68" s="44">
        <v>0</v>
      </c>
      <c r="U68" s="44">
        <v>0</v>
      </c>
      <c r="V68" s="44">
        <v>0</v>
      </c>
      <c r="W68" s="87"/>
    </row>
    <row r="69" spans="1:23" x14ac:dyDescent="0.25">
      <c r="A69" s="92" t="s">
        <v>67</v>
      </c>
      <c r="B69" s="95" t="s">
        <v>105</v>
      </c>
      <c r="C69" s="23"/>
      <c r="D69" s="23"/>
      <c r="E69" s="23"/>
      <c r="F69" s="24">
        <f>SUM(G69:V69)</f>
        <v>30</v>
      </c>
      <c r="G69" s="24">
        <v>5</v>
      </c>
      <c r="H69" s="24">
        <v>5</v>
      </c>
      <c r="I69" s="24">
        <v>5</v>
      </c>
      <c r="J69" s="24">
        <v>5</v>
      </c>
      <c r="K69" s="24">
        <f t="shared" ref="K69:V69" si="32">SUM(K70:K73)</f>
        <v>5</v>
      </c>
      <c r="L69" s="24">
        <f t="shared" si="32"/>
        <v>5</v>
      </c>
      <c r="M69" s="24">
        <f t="shared" si="32"/>
        <v>0</v>
      </c>
      <c r="N69" s="24">
        <f t="shared" si="32"/>
        <v>0</v>
      </c>
      <c r="O69" s="60">
        <f t="shared" si="32"/>
        <v>0</v>
      </c>
      <c r="P69" s="67">
        <f t="shared" si="32"/>
        <v>0</v>
      </c>
      <c r="Q69" s="67">
        <f t="shared" si="32"/>
        <v>0</v>
      </c>
      <c r="R69" s="67">
        <f t="shared" si="32"/>
        <v>0</v>
      </c>
      <c r="S69" s="44">
        <f t="shared" si="32"/>
        <v>0</v>
      </c>
      <c r="T69" s="44">
        <f t="shared" si="32"/>
        <v>0</v>
      </c>
      <c r="U69" s="44">
        <f t="shared" si="32"/>
        <v>0</v>
      </c>
      <c r="V69" s="44">
        <f t="shared" si="32"/>
        <v>0</v>
      </c>
      <c r="W69" s="86" t="s">
        <v>139</v>
      </c>
    </row>
    <row r="70" spans="1:23" x14ac:dyDescent="0.25">
      <c r="A70" s="93"/>
      <c r="B70" s="96"/>
      <c r="C70" s="98" t="s">
        <v>96</v>
      </c>
      <c r="D70" s="98" t="s">
        <v>104</v>
      </c>
      <c r="E70" s="23" t="s">
        <v>182</v>
      </c>
      <c r="F70" s="77">
        <f>SUM(G70:Q72)</f>
        <v>25</v>
      </c>
      <c r="G70" s="77">
        <v>0</v>
      </c>
      <c r="H70" s="77">
        <v>5</v>
      </c>
      <c r="I70" s="77">
        <v>5</v>
      </c>
      <c r="J70" s="77">
        <v>5</v>
      </c>
      <c r="K70" s="77">
        <v>5</v>
      </c>
      <c r="L70" s="77">
        <v>5</v>
      </c>
      <c r="M70" s="77">
        <v>0</v>
      </c>
      <c r="N70" s="77">
        <v>0</v>
      </c>
      <c r="O70" s="81">
        <v>0</v>
      </c>
      <c r="P70" s="83">
        <f t="shared" ref="P70:V70" si="33">O70*102%</f>
        <v>0</v>
      </c>
      <c r="Q70" s="85">
        <f t="shared" si="33"/>
        <v>0</v>
      </c>
      <c r="R70" s="85">
        <f t="shared" si="33"/>
        <v>0</v>
      </c>
      <c r="S70" s="136">
        <f t="shared" si="33"/>
        <v>0</v>
      </c>
      <c r="T70" s="136">
        <f t="shared" si="33"/>
        <v>0</v>
      </c>
      <c r="U70" s="136">
        <f t="shared" si="33"/>
        <v>0</v>
      </c>
      <c r="V70" s="136">
        <f t="shared" si="33"/>
        <v>0</v>
      </c>
      <c r="W70" s="87"/>
    </row>
    <row r="71" spans="1:23" x14ac:dyDescent="0.25">
      <c r="A71" s="93"/>
      <c r="B71" s="96"/>
      <c r="C71" s="99"/>
      <c r="D71" s="99"/>
      <c r="E71" s="23" t="s">
        <v>68</v>
      </c>
      <c r="F71" s="78"/>
      <c r="G71" s="78"/>
      <c r="H71" s="78"/>
      <c r="I71" s="78"/>
      <c r="J71" s="78"/>
      <c r="K71" s="78"/>
      <c r="L71" s="78"/>
      <c r="M71" s="78"/>
      <c r="N71" s="78"/>
      <c r="O71" s="119"/>
      <c r="P71" s="120"/>
      <c r="Q71" s="85"/>
      <c r="R71" s="85"/>
      <c r="S71" s="136"/>
      <c r="T71" s="136"/>
      <c r="U71" s="136"/>
      <c r="V71" s="136"/>
      <c r="W71" s="87"/>
    </row>
    <row r="72" spans="1:23" x14ac:dyDescent="0.25">
      <c r="A72" s="93"/>
      <c r="B72" s="96"/>
      <c r="C72" s="100"/>
      <c r="D72" s="100"/>
      <c r="E72" s="23" t="s">
        <v>69</v>
      </c>
      <c r="F72" s="79"/>
      <c r="G72" s="79"/>
      <c r="H72" s="79"/>
      <c r="I72" s="79"/>
      <c r="J72" s="79"/>
      <c r="K72" s="79"/>
      <c r="L72" s="79"/>
      <c r="M72" s="79"/>
      <c r="N72" s="79"/>
      <c r="O72" s="82"/>
      <c r="P72" s="84"/>
      <c r="Q72" s="85"/>
      <c r="R72" s="85"/>
      <c r="S72" s="136"/>
      <c r="T72" s="136"/>
      <c r="U72" s="136"/>
      <c r="V72" s="136"/>
      <c r="W72" s="87"/>
    </row>
    <row r="73" spans="1:23" x14ac:dyDescent="0.25">
      <c r="A73" s="93"/>
      <c r="B73" s="96"/>
      <c r="C73" s="30" t="s">
        <v>97</v>
      </c>
      <c r="D73" s="30" t="s">
        <v>104</v>
      </c>
      <c r="E73" s="23" t="s">
        <v>70</v>
      </c>
      <c r="F73" s="24">
        <f>SUM(G73:V73)</f>
        <v>5</v>
      </c>
      <c r="G73" s="25">
        <v>5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61">
        <v>0</v>
      </c>
      <c r="P73" s="68">
        <v>0</v>
      </c>
      <c r="Q73" s="67">
        <v>0</v>
      </c>
      <c r="R73" s="67">
        <v>0</v>
      </c>
      <c r="S73" s="44">
        <v>0</v>
      </c>
      <c r="T73" s="44">
        <v>0</v>
      </c>
      <c r="U73" s="44">
        <v>0</v>
      </c>
      <c r="V73" s="44">
        <v>0</v>
      </c>
      <c r="W73" s="87"/>
    </row>
    <row r="74" spans="1:23" ht="22.35" customHeight="1" x14ac:dyDescent="0.25">
      <c r="A74" s="10" t="s">
        <v>142</v>
      </c>
      <c r="B74" s="14" t="s">
        <v>144</v>
      </c>
      <c r="C74" s="32" t="s">
        <v>96</v>
      </c>
      <c r="D74" s="32" t="s">
        <v>104</v>
      </c>
      <c r="E74" s="31" t="s">
        <v>143</v>
      </c>
      <c r="F74" s="24">
        <f>SUM(G74:V74)</f>
        <v>40763.181299999997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912.56299999999999</v>
      </c>
      <c r="M74" s="24">
        <v>1618.5843</v>
      </c>
      <c r="N74" s="24">
        <v>3167.8850000000002</v>
      </c>
      <c r="O74" s="61">
        <v>6564.1490000000003</v>
      </c>
      <c r="P74" s="68">
        <v>4500</v>
      </c>
      <c r="Q74" s="67">
        <v>2000</v>
      </c>
      <c r="R74" s="67">
        <v>2000</v>
      </c>
      <c r="S74" s="44">
        <v>5000</v>
      </c>
      <c r="T74" s="44">
        <v>5000</v>
      </c>
      <c r="U74" s="44">
        <v>5000</v>
      </c>
      <c r="V74" s="44">
        <v>5000</v>
      </c>
      <c r="W74" s="46" t="s">
        <v>145</v>
      </c>
    </row>
    <row r="75" spans="1:23" ht="31.5" x14ac:dyDescent="0.25">
      <c r="A75" s="92" t="s">
        <v>71</v>
      </c>
      <c r="B75" s="13" t="s">
        <v>72</v>
      </c>
      <c r="C75" s="101" t="s">
        <v>40</v>
      </c>
      <c r="D75" s="102"/>
      <c r="E75" s="103"/>
      <c r="F75" s="24">
        <f>SUM(G75:V75)</f>
        <v>5668.7899999999991</v>
      </c>
      <c r="G75" s="24">
        <f t="shared" ref="G75:N75" si="34">G77+G78+G79</f>
        <v>50</v>
      </c>
      <c r="H75" s="24">
        <f t="shared" si="34"/>
        <v>245.64</v>
      </c>
      <c r="I75" s="24">
        <f t="shared" si="34"/>
        <v>0</v>
      </c>
      <c r="J75" s="24">
        <f t="shared" si="34"/>
        <v>200</v>
      </c>
      <c r="K75" s="24">
        <f t="shared" si="34"/>
        <v>4411.99</v>
      </c>
      <c r="L75" s="24">
        <f t="shared" si="34"/>
        <v>360</v>
      </c>
      <c r="M75" s="24">
        <f t="shared" si="34"/>
        <v>0</v>
      </c>
      <c r="N75" s="27">
        <f t="shared" si="34"/>
        <v>104.553</v>
      </c>
      <c r="O75" s="63">
        <v>88.5</v>
      </c>
      <c r="P75" s="70">
        <f>SUM(P77)</f>
        <v>69.369</v>
      </c>
      <c r="Q75" s="70">
        <f t="shared" ref="Q75:R75" si="35">SUM(Q77)</f>
        <v>69.369</v>
      </c>
      <c r="R75" s="70">
        <f t="shared" si="35"/>
        <v>69.369</v>
      </c>
      <c r="S75" s="47">
        <v>0</v>
      </c>
      <c r="T75" s="47">
        <v>0</v>
      </c>
      <c r="U75" s="47">
        <v>0</v>
      </c>
      <c r="V75" s="47">
        <v>0</v>
      </c>
      <c r="W75" s="121" t="s">
        <v>140</v>
      </c>
    </row>
    <row r="76" spans="1:23" ht="11.45" customHeight="1" x14ac:dyDescent="0.25">
      <c r="A76" s="93"/>
      <c r="B76" s="13" t="s">
        <v>61</v>
      </c>
      <c r="C76" s="101"/>
      <c r="D76" s="102"/>
      <c r="E76" s="103"/>
      <c r="F76" s="24"/>
      <c r="G76" s="24"/>
      <c r="H76" s="24"/>
      <c r="I76" s="24"/>
      <c r="J76" s="24"/>
      <c r="K76" s="24"/>
      <c r="L76" s="24"/>
      <c r="M76" s="24"/>
      <c r="N76" s="24"/>
      <c r="O76" s="62"/>
      <c r="P76" s="69"/>
      <c r="Q76" s="67"/>
      <c r="R76" s="67"/>
      <c r="S76" s="44"/>
      <c r="T76" s="44"/>
      <c r="U76" s="44"/>
      <c r="V76" s="44"/>
      <c r="W76" s="87"/>
    </row>
    <row r="77" spans="1:23" ht="11.45" customHeight="1" x14ac:dyDescent="0.25">
      <c r="A77" s="93"/>
      <c r="B77" s="13" t="s">
        <v>37</v>
      </c>
      <c r="C77" s="30" t="s">
        <v>96</v>
      </c>
      <c r="D77" s="113" t="s">
        <v>168</v>
      </c>
      <c r="E77" s="114"/>
      <c r="F77" s="24">
        <f>SUM(G77:V77)</f>
        <v>4817.1899999999996</v>
      </c>
      <c r="G77" s="24">
        <v>0</v>
      </c>
      <c r="H77" s="24">
        <v>0</v>
      </c>
      <c r="I77" s="24">
        <v>0</v>
      </c>
      <c r="J77" s="24">
        <v>200</v>
      </c>
      <c r="K77" s="24">
        <f t="shared" ref="K77:R77" si="36">K82+K88</f>
        <v>3856.03</v>
      </c>
      <c r="L77" s="24">
        <f t="shared" si="36"/>
        <v>360</v>
      </c>
      <c r="M77" s="24">
        <f t="shared" si="36"/>
        <v>0</v>
      </c>
      <c r="N77" s="24">
        <f t="shared" si="36"/>
        <v>104.553</v>
      </c>
      <c r="O77" s="60">
        <f t="shared" si="36"/>
        <v>88.5</v>
      </c>
      <c r="P77" s="67">
        <f t="shared" si="36"/>
        <v>69.369</v>
      </c>
      <c r="Q77" s="67">
        <f t="shared" si="36"/>
        <v>69.369</v>
      </c>
      <c r="R77" s="67">
        <f t="shared" si="36"/>
        <v>69.369</v>
      </c>
      <c r="S77" s="44">
        <v>0</v>
      </c>
      <c r="T77" s="44">
        <v>0</v>
      </c>
      <c r="U77" s="44">
        <v>0</v>
      </c>
      <c r="V77" s="44">
        <v>0</v>
      </c>
      <c r="W77" s="87"/>
    </row>
    <row r="78" spans="1:23" ht="11.45" customHeight="1" x14ac:dyDescent="0.25">
      <c r="A78" s="93"/>
      <c r="B78" s="13" t="s">
        <v>37</v>
      </c>
      <c r="C78" s="98" t="s">
        <v>97</v>
      </c>
      <c r="D78" s="115"/>
      <c r="E78" s="116"/>
      <c r="F78" s="24">
        <f>SUM(G78:V78)</f>
        <v>605.96</v>
      </c>
      <c r="G78" s="24">
        <v>50</v>
      </c>
      <c r="H78" s="24">
        <v>0</v>
      </c>
      <c r="I78" s="24">
        <v>0</v>
      </c>
      <c r="J78" s="24">
        <v>0</v>
      </c>
      <c r="K78" s="24">
        <f>K92</f>
        <v>555.96</v>
      </c>
      <c r="L78" s="24">
        <f t="shared" ref="L78:V78" si="37">L92</f>
        <v>0</v>
      </c>
      <c r="M78" s="24">
        <f t="shared" si="37"/>
        <v>0</v>
      </c>
      <c r="N78" s="24">
        <f t="shared" si="37"/>
        <v>0</v>
      </c>
      <c r="O78" s="60">
        <f t="shared" si="37"/>
        <v>0</v>
      </c>
      <c r="P78" s="67">
        <f t="shared" si="37"/>
        <v>0</v>
      </c>
      <c r="Q78" s="67">
        <f t="shared" si="37"/>
        <v>0</v>
      </c>
      <c r="R78" s="67">
        <f t="shared" si="37"/>
        <v>0</v>
      </c>
      <c r="S78" s="44">
        <f t="shared" si="37"/>
        <v>0</v>
      </c>
      <c r="T78" s="44">
        <f t="shared" si="37"/>
        <v>0</v>
      </c>
      <c r="U78" s="44">
        <f t="shared" si="37"/>
        <v>0</v>
      </c>
      <c r="V78" s="44">
        <f t="shared" si="37"/>
        <v>0</v>
      </c>
      <c r="W78" s="87"/>
    </row>
    <row r="79" spans="1:23" ht="11.45" customHeight="1" x14ac:dyDescent="0.25">
      <c r="A79" s="94"/>
      <c r="B79" s="13" t="s">
        <v>33</v>
      </c>
      <c r="C79" s="100"/>
      <c r="D79" s="117"/>
      <c r="E79" s="118"/>
      <c r="F79" s="24">
        <v>245.64</v>
      </c>
      <c r="G79" s="24">
        <f>G85+G91</f>
        <v>0</v>
      </c>
      <c r="H79" s="24">
        <v>245.64</v>
      </c>
      <c r="I79" s="28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60">
        <v>0</v>
      </c>
      <c r="P79" s="67">
        <v>0</v>
      </c>
      <c r="Q79" s="67">
        <v>0</v>
      </c>
      <c r="R79" s="67">
        <v>0</v>
      </c>
      <c r="S79" s="44">
        <v>0</v>
      </c>
      <c r="T79" s="44">
        <v>0</v>
      </c>
      <c r="U79" s="44">
        <v>0</v>
      </c>
      <c r="V79" s="44">
        <v>0</v>
      </c>
      <c r="W79" s="87"/>
    </row>
    <row r="80" spans="1:23" x14ac:dyDescent="0.25">
      <c r="A80" s="92" t="s">
        <v>73</v>
      </c>
      <c r="B80" s="95" t="s">
        <v>150</v>
      </c>
      <c r="C80" s="98" t="s">
        <v>97</v>
      </c>
      <c r="D80" s="98" t="s">
        <v>104</v>
      </c>
      <c r="E80" s="34" t="s">
        <v>74</v>
      </c>
      <c r="F80" s="77">
        <f>SUM(G80:V81)</f>
        <v>245.64</v>
      </c>
      <c r="G80" s="77">
        <f>G85</f>
        <v>0</v>
      </c>
      <c r="H80" s="77">
        <f>H85</f>
        <v>245.64</v>
      </c>
      <c r="I80" s="77">
        <f>I85</f>
        <v>0</v>
      </c>
      <c r="J80" s="77">
        <f t="shared" ref="J80:Q80" si="38">J85</f>
        <v>0</v>
      </c>
      <c r="K80" s="77">
        <f t="shared" si="38"/>
        <v>0</v>
      </c>
      <c r="L80" s="77">
        <f t="shared" si="38"/>
        <v>0</v>
      </c>
      <c r="M80" s="77">
        <f t="shared" si="38"/>
        <v>0</v>
      </c>
      <c r="N80" s="77">
        <f t="shared" si="38"/>
        <v>0</v>
      </c>
      <c r="O80" s="81">
        <f t="shared" si="38"/>
        <v>0</v>
      </c>
      <c r="P80" s="83">
        <f t="shared" si="38"/>
        <v>0</v>
      </c>
      <c r="Q80" s="85">
        <f t="shared" si="38"/>
        <v>0</v>
      </c>
      <c r="R80" s="85">
        <f>R85</f>
        <v>0</v>
      </c>
      <c r="S80" s="136">
        <f>S85</f>
        <v>0</v>
      </c>
      <c r="T80" s="136">
        <f>T85</f>
        <v>0</v>
      </c>
      <c r="U80" s="136">
        <f>U85</f>
        <v>0</v>
      </c>
      <c r="V80" s="136">
        <f>V85</f>
        <v>0</v>
      </c>
      <c r="W80" s="87"/>
    </row>
    <row r="81" spans="1:23" x14ac:dyDescent="0.25">
      <c r="A81" s="93"/>
      <c r="B81" s="96"/>
      <c r="C81" s="100"/>
      <c r="D81" s="99"/>
      <c r="E81" s="34" t="s">
        <v>75</v>
      </c>
      <c r="F81" s="79"/>
      <c r="G81" s="79"/>
      <c r="H81" s="79"/>
      <c r="I81" s="79"/>
      <c r="J81" s="79"/>
      <c r="K81" s="79"/>
      <c r="L81" s="79"/>
      <c r="M81" s="79"/>
      <c r="N81" s="79"/>
      <c r="O81" s="82"/>
      <c r="P81" s="84"/>
      <c r="Q81" s="85"/>
      <c r="R81" s="85"/>
      <c r="S81" s="136"/>
      <c r="T81" s="136"/>
      <c r="U81" s="136"/>
      <c r="V81" s="136"/>
      <c r="W81" s="87"/>
    </row>
    <row r="82" spans="1:23" x14ac:dyDescent="0.25">
      <c r="A82" s="93"/>
      <c r="B82" s="97"/>
      <c r="C82" s="37" t="s">
        <v>96</v>
      </c>
      <c r="D82" s="99"/>
      <c r="E82" s="104" t="s">
        <v>169</v>
      </c>
      <c r="F82" s="24">
        <f>SUM(G82:V82)</f>
        <v>951.16000000000008</v>
      </c>
      <c r="G82" s="26">
        <f>G84</f>
        <v>50</v>
      </c>
      <c r="H82" s="26">
        <f t="shared" ref="H82:R82" si="39">H84</f>
        <v>0</v>
      </c>
      <c r="I82" s="26">
        <f t="shared" si="39"/>
        <v>0</v>
      </c>
      <c r="J82" s="26">
        <f t="shared" si="39"/>
        <v>0</v>
      </c>
      <c r="K82" s="26">
        <f t="shared" si="39"/>
        <v>140</v>
      </c>
      <c r="L82" s="26">
        <f t="shared" si="39"/>
        <v>360</v>
      </c>
      <c r="M82" s="26">
        <f t="shared" si="39"/>
        <v>0</v>
      </c>
      <c r="N82" s="26">
        <f t="shared" si="39"/>
        <v>104.553</v>
      </c>
      <c r="O82" s="62">
        <f t="shared" si="39"/>
        <v>88.5</v>
      </c>
      <c r="P82" s="69">
        <f t="shared" si="39"/>
        <v>69.369</v>
      </c>
      <c r="Q82" s="69">
        <f t="shared" si="39"/>
        <v>69.369</v>
      </c>
      <c r="R82" s="69">
        <f t="shared" si="39"/>
        <v>69.369</v>
      </c>
      <c r="S82" s="44">
        <v>0</v>
      </c>
      <c r="T82" s="44">
        <v>0</v>
      </c>
      <c r="U82" s="44">
        <v>0</v>
      </c>
      <c r="V82" s="44">
        <v>0</v>
      </c>
      <c r="W82" s="87"/>
    </row>
    <row r="83" spans="1:23" ht="10.9" customHeight="1" x14ac:dyDescent="0.25">
      <c r="A83" s="93"/>
      <c r="B83" s="13" t="s">
        <v>61</v>
      </c>
      <c r="C83" s="30"/>
      <c r="D83" s="99"/>
      <c r="E83" s="105"/>
      <c r="F83" s="24"/>
      <c r="G83" s="24"/>
      <c r="H83" s="24"/>
      <c r="I83" s="24"/>
      <c r="J83" s="24"/>
      <c r="K83" s="24"/>
      <c r="L83" s="24"/>
      <c r="M83" s="24"/>
      <c r="N83" s="24"/>
      <c r="O83" s="61"/>
      <c r="P83" s="68"/>
      <c r="Q83" s="67"/>
      <c r="R83" s="67"/>
      <c r="S83" s="44"/>
      <c r="T83" s="44"/>
      <c r="U83" s="44"/>
      <c r="V83" s="44"/>
      <c r="W83" s="87"/>
    </row>
    <row r="84" spans="1:23" ht="10.9" customHeight="1" x14ac:dyDescent="0.25">
      <c r="A84" s="93"/>
      <c r="B84" s="13" t="s">
        <v>32</v>
      </c>
      <c r="C84" s="30" t="s">
        <v>96</v>
      </c>
      <c r="D84" s="99"/>
      <c r="E84" s="105"/>
      <c r="F84" s="24">
        <f>SUM(G84:V84)</f>
        <v>951.16000000000008</v>
      </c>
      <c r="G84" s="24">
        <v>50</v>
      </c>
      <c r="H84" s="24">
        <v>0</v>
      </c>
      <c r="I84" s="24">
        <v>0</v>
      </c>
      <c r="J84" s="24">
        <v>0</v>
      </c>
      <c r="K84" s="24">
        <v>140</v>
      </c>
      <c r="L84" s="24">
        <v>360</v>
      </c>
      <c r="M84" s="24">
        <v>0</v>
      </c>
      <c r="N84" s="27">
        <v>104.553</v>
      </c>
      <c r="O84" s="63">
        <v>88.5</v>
      </c>
      <c r="P84" s="70">
        <v>69.369</v>
      </c>
      <c r="Q84" s="70">
        <v>69.369</v>
      </c>
      <c r="R84" s="70">
        <v>69.369</v>
      </c>
      <c r="S84" s="47">
        <v>0</v>
      </c>
      <c r="T84" s="47">
        <v>0</v>
      </c>
      <c r="U84" s="47">
        <v>0</v>
      </c>
      <c r="V84" s="47">
        <v>0</v>
      </c>
      <c r="W84" s="122"/>
    </row>
    <row r="85" spans="1:23" ht="10.9" customHeight="1" x14ac:dyDescent="0.25">
      <c r="A85" s="94"/>
      <c r="B85" s="13" t="s">
        <v>33</v>
      </c>
      <c r="C85" s="30" t="s">
        <v>97</v>
      </c>
      <c r="D85" s="100"/>
      <c r="E85" s="106"/>
      <c r="F85" s="24">
        <f>SUM(G85:V85)</f>
        <v>245.64</v>
      </c>
      <c r="G85" s="24">
        <v>0</v>
      </c>
      <c r="H85" s="24">
        <v>245.64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62">
        <v>0</v>
      </c>
      <c r="P85" s="69">
        <v>0</v>
      </c>
      <c r="Q85" s="67">
        <v>0</v>
      </c>
      <c r="R85" s="67">
        <v>0</v>
      </c>
      <c r="S85" s="44">
        <v>0</v>
      </c>
      <c r="T85" s="44">
        <v>0</v>
      </c>
      <c r="U85" s="44">
        <v>0</v>
      </c>
      <c r="V85" s="44">
        <v>0</v>
      </c>
      <c r="W85" s="87"/>
    </row>
    <row r="86" spans="1:23" ht="24.75" customHeight="1" x14ac:dyDescent="0.25">
      <c r="A86" s="92" t="s">
        <v>151</v>
      </c>
      <c r="B86" s="95" t="s">
        <v>152</v>
      </c>
      <c r="C86" s="98" t="s">
        <v>97</v>
      </c>
      <c r="D86" s="98" t="s">
        <v>104</v>
      </c>
      <c r="E86" s="34" t="s">
        <v>74</v>
      </c>
      <c r="F86" s="77">
        <f>SUM(V86)</f>
        <v>0</v>
      </c>
      <c r="G86" s="77">
        <f>G91</f>
        <v>0</v>
      </c>
      <c r="H86" s="77">
        <f>H91</f>
        <v>0</v>
      </c>
      <c r="I86" s="77">
        <f>I91</f>
        <v>0</v>
      </c>
      <c r="J86" s="77">
        <f>J91</f>
        <v>0</v>
      </c>
      <c r="K86" s="77">
        <f>K91</f>
        <v>0</v>
      </c>
      <c r="L86" s="77">
        <f t="shared" ref="L86:Q86" si="40">L91</f>
        <v>0</v>
      </c>
      <c r="M86" s="77">
        <f t="shared" si="40"/>
        <v>0</v>
      </c>
      <c r="N86" s="77">
        <f t="shared" si="40"/>
        <v>0</v>
      </c>
      <c r="O86" s="81">
        <f t="shared" si="40"/>
        <v>0</v>
      </c>
      <c r="P86" s="83">
        <f t="shared" si="40"/>
        <v>0</v>
      </c>
      <c r="Q86" s="85">
        <f t="shared" si="40"/>
        <v>0</v>
      </c>
      <c r="R86" s="85">
        <f>R91</f>
        <v>0</v>
      </c>
      <c r="S86" s="136">
        <f>S91</f>
        <v>0</v>
      </c>
      <c r="T86" s="136">
        <f>T91</f>
        <v>0</v>
      </c>
      <c r="U86" s="136">
        <f>U91</f>
        <v>0</v>
      </c>
      <c r="V86" s="136">
        <f>V91</f>
        <v>0</v>
      </c>
      <c r="W86" s="87"/>
    </row>
    <row r="87" spans="1:23" x14ac:dyDescent="0.25">
      <c r="A87" s="93"/>
      <c r="B87" s="96"/>
      <c r="C87" s="100"/>
      <c r="D87" s="100"/>
      <c r="E87" s="34" t="s">
        <v>75</v>
      </c>
      <c r="F87" s="79"/>
      <c r="G87" s="79"/>
      <c r="H87" s="79"/>
      <c r="I87" s="79"/>
      <c r="J87" s="79"/>
      <c r="K87" s="79"/>
      <c r="L87" s="79"/>
      <c r="M87" s="79"/>
      <c r="N87" s="79"/>
      <c r="O87" s="82"/>
      <c r="P87" s="84"/>
      <c r="Q87" s="85"/>
      <c r="R87" s="85"/>
      <c r="S87" s="136"/>
      <c r="T87" s="136"/>
      <c r="U87" s="136"/>
      <c r="V87" s="136"/>
      <c r="W87" s="87"/>
    </row>
    <row r="88" spans="1:23" ht="24.75" customHeight="1" x14ac:dyDescent="0.25">
      <c r="A88" s="93"/>
      <c r="B88" s="97"/>
      <c r="C88" s="37" t="s">
        <v>96</v>
      </c>
      <c r="D88" s="38"/>
      <c r="E88" s="34"/>
      <c r="F88" s="24">
        <f>SUM(G88:V88)</f>
        <v>3716.03</v>
      </c>
      <c r="G88" s="26">
        <f>G90</f>
        <v>0</v>
      </c>
      <c r="H88" s="26">
        <f t="shared" ref="H88:V88" si="41">H90</f>
        <v>0</v>
      </c>
      <c r="I88" s="26">
        <f t="shared" si="41"/>
        <v>0</v>
      </c>
      <c r="J88" s="26">
        <f t="shared" si="41"/>
        <v>0</v>
      </c>
      <c r="K88" s="26">
        <f t="shared" si="41"/>
        <v>3716.03</v>
      </c>
      <c r="L88" s="26">
        <f t="shared" si="41"/>
        <v>0</v>
      </c>
      <c r="M88" s="26">
        <f t="shared" si="41"/>
        <v>0</v>
      </c>
      <c r="N88" s="26">
        <f t="shared" si="41"/>
        <v>0</v>
      </c>
      <c r="O88" s="62">
        <f t="shared" si="41"/>
        <v>0</v>
      </c>
      <c r="P88" s="69">
        <f t="shared" si="41"/>
        <v>0</v>
      </c>
      <c r="Q88" s="67">
        <f t="shared" si="41"/>
        <v>0</v>
      </c>
      <c r="R88" s="67">
        <f t="shared" si="41"/>
        <v>0</v>
      </c>
      <c r="S88" s="44">
        <f t="shared" si="41"/>
        <v>0</v>
      </c>
      <c r="T88" s="44">
        <f t="shared" si="41"/>
        <v>0</v>
      </c>
      <c r="U88" s="44">
        <f t="shared" si="41"/>
        <v>0</v>
      </c>
      <c r="V88" s="44">
        <f t="shared" si="41"/>
        <v>0</v>
      </c>
      <c r="W88" s="87"/>
    </row>
    <row r="89" spans="1:23" x14ac:dyDescent="0.25">
      <c r="A89" s="93"/>
      <c r="B89" s="13" t="s">
        <v>61</v>
      </c>
      <c r="C89" s="30"/>
      <c r="D89" s="30"/>
      <c r="E89" s="23"/>
      <c r="F89" s="24"/>
      <c r="G89" s="24"/>
      <c r="H89" s="24"/>
      <c r="I89" s="24"/>
      <c r="J89" s="24"/>
      <c r="K89" s="24"/>
      <c r="L89" s="24"/>
      <c r="M89" s="24"/>
      <c r="N89" s="24"/>
      <c r="O89" s="60"/>
      <c r="P89" s="67"/>
      <c r="Q89" s="67"/>
      <c r="R89" s="67"/>
      <c r="S89" s="44"/>
      <c r="T89" s="44"/>
      <c r="U89" s="44"/>
      <c r="V89" s="44"/>
      <c r="W89" s="87"/>
    </row>
    <row r="90" spans="1:23" x14ac:dyDescent="0.25">
      <c r="A90" s="93"/>
      <c r="B90" s="13" t="s">
        <v>32</v>
      </c>
      <c r="C90" s="30" t="s">
        <v>96</v>
      </c>
      <c r="D90" s="30"/>
      <c r="E90" s="23"/>
      <c r="F90" s="24">
        <f>SUM(G90:V90)</f>
        <v>3716.03</v>
      </c>
      <c r="G90" s="24">
        <v>0</v>
      </c>
      <c r="H90" s="24">
        <v>0</v>
      </c>
      <c r="I90" s="24">
        <v>0</v>
      </c>
      <c r="J90" s="24">
        <v>0</v>
      </c>
      <c r="K90" s="24">
        <v>3716.03</v>
      </c>
      <c r="L90" s="24">
        <v>0</v>
      </c>
      <c r="M90" s="24">
        <v>0</v>
      </c>
      <c r="N90" s="24">
        <v>0</v>
      </c>
      <c r="O90" s="60">
        <v>0</v>
      </c>
      <c r="P90" s="67">
        <v>0</v>
      </c>
      <c r="Q90" s="67">
        <v>0</v>
      </c>
      <c r="R90" s="67">
        <v>0</v>
      </c>
      <c r="S90" s="44">
        <v>0</v>
      </c>
      <c r="T90" s="44">
        <v>0</v>
      </c>
      <c r="U90" s="44">
        <v>0</v>
      </c>
      <c r="V90" s="44">
        <v>0</v>
      </c>
      <c r="W90" s="87"/>
    </row>
    <row r="91" spans="1:23" x14ac:dyDescent="0.25">
      <c r="A91" s="94"/>
      <c r="B91" s="13" t="s">
        <v>33</v>
      </c>
      <c r="C91" s="30" t="s">
        <v>97</v>
      </c>
      <c r="D91" s="30"/>
      <c r="E91" s="23"/>
      <c r="F91" s="24">
        <f t="shared" ref="F91:F97" si="42">SUM(G91:V91)</f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60">
        <v>0</v>
      </c>
      <c r="P91" s="67">
        <v>0</v>
      </c>
      <c r="Q91" s="67">
        <v>0</v>
      </c>
      <c r="R91" s="67">
        <v>0</v>
      </c>
      <c r="S91" s="44">
        <v>0</v>
      </c>
      <c r="T91" s="44">
        <v>0</v>
      </c>
      <c r="U91" s="44">
        <v>0</v>
      </c>
      <c r="V91" s="44">
        <v>0</v>
      </c>
      <c r="W91" s="87"/>
    </row>
    <row r="92" spans="1:23" x14ac:dyDescent="0.25">
      <c r="A92" s="15" t="s">
        <v>154</v>
      </c>
      <c r="B92" s="13" t="s">
        <v>155</v>
      </c>
      <c r="C92" s="30" t="s">
        <v>97</v>
      </c>
      <c r="D92" s="30" t="s">
        <v>104</v>
      </c>
      <c r="E92" s="23" t="s">
        <v>129</v>
      </c>
      <c r="F92" s="24">
        <f t="shared" si="42"/>
        <v>555.96</v>
      </c>
      <c r="G92" s="24">
        <v>0</v>
      </c>
      <c r="H92" s="24">
        <v>0</v>
      </c>
      <c r="I92" s="24">
        <v>0</v>
      </c>
      <c r="J92" s="24">
        <v>0</v>
      </c>
      <c r="K92" s="24">
        <v>555.96</v>
      </c>
      <c r="L92" s="24">
        <v>0</v>
      </c>
      <c r="M92" s="24">
        <v>0</v>
      </c>
      <c r="N92" s="24">
        <v>0</v>
      </c>
      <c r="O92" s="60">
        <v>0</v>
      </c>
      <c r="P92" s="67">
        <v>0</v>
      </c>
      <c r="Q92" s="67">
        <v>0</v>
      </c>
      <c r="R92" s="67">
        <v>0</v>
      </c>
      <c r="S92" s="44">
        <v>0</v>
      </c>
      <c r="T92" s="44">
        <v>0</v>
      </c>
      <c r="U92" s="44">
        <v>0</v>
      </c>
      <c r="V92" s="44">
        <v>0</v>
      </c>
      <c r="W92" s="88"/>
    </row>
    <row r="93" spans="1:23" x14ac:dyDescent="0.25">
      <c r="A93" s="92" t="s">
        <v>14</v>
      </c>
      <c r="B93" s="95" t="s">
        <v>157</v>
      </c>
      <c r="C93" s="101" t="s">
        <v>34</v>
      </c>
      <c r="D93" s="102"/>
      <c r="E93" s="103"/>
      <c r="F93" s="24">
        <f t="shared" si="42"/>
        <v>25816.858340000002</v>
      </c>
      <c r="G93" s="24">
        <f>G94+G95+G96</f>
        <v>250</v>
      </c>
      <c r="H93" s="24">
        <f t="shared" ref="H93:V93" si="43">H94+H95+H96</f>
        <v>245</v>
      </c>
      <c r="I93" s="24">
        <f t="shared" si="43"/>
        <v>244.82</v>
      </c>
      <c r="J93" s="24">
        <f t="shared" si="43"/>
        <v>238.64</v>
      </c>
      <c r="K93" s="24">
        <f t="shared" si="43"/>
        <v>344.46</v>
      </c>
      <c r="L93" s="24">
        <f t="shared" si="43"/>
        <v>145.38999999999999</v>
      </c>
      <c r="M93" s="24">
        <f t="shared" si="43"/>
        <v>951.17933999999991</v>
      </c>
      <c r="N93" s="24">
        <f t="shared" si="43"/>
        <v>2595.75</v>
      </c>
      <c r="O93" s="60">
        <f t="shared" si="43"/>
        <v>2784.1</v>
      </c>
      <c r="P93" s="67">
        <f t="shared" si="43"/>
        <v>3351.6930000000002</v>
      </c>
      <c r="Q93" s="67">
        <f t="shared" si="43"/>
        <v>1851.693</v>
      </c>
      <c r="R93" s="67">
        <f t="shared" si="43"/>
        <v>1851.693</v>
      </c>
      <c r="S93" s="44">
        <f t="shared" si="43"/>
        <v>2740.61</v>
      </c>
      <c r="T93" s="44">
        <f t="shared" si="43"/>
        <v>2740.61</v>
      </c>
      <c r="U93" s="44">
        <f t="shared" si="43"/>
        <v>2740.61</v>
      </c>
      <c r="V93" s="44">
        <f t="shared" si="43"/>
        <v>2740.61</v>
      </c>
      <c r="W93" s="86" t="s">
        <v>141</v>
      </c>
    </row>
    <row r="94" spans="1:23" x14ac:dyDescent="0.25">
      <c r="A94" s="93"/>
      <c r="B94" s="96"/>
      <c r="C94" s="30" t="s">
        <v>96</v>
      </c>
      <c r="D94" s="107" t="s">
        <v>170</v>
      </c>
      <c r="E94" s="108"/>
      <c r="F94" s="24">
        <f t="shared" si="42"/>
        <v>1327.11934</v>
      </c>
      <c r="G94" s="24">
        <f>G98</f>
        <v>45</v>
      </c>
      <c r="H94" s="24">
        <f t="shared" ref="H94:V94" si="44">H98</f>
        <v>45</v>
      </c>
      <c r="I94" s="24">
        <f t="shared" si="44"/>
        <v>45</v>
      </c>
      <c r="J94" s="24">
        <f t="shared" si="44"/>
        <v>45</v>
      </c>
      <c r="K94" s="24">
        <f t="shared" si="44"/>
        <v>45</v>
      </c>
      <c r="L94" s="24">
        <f t="shared" si="44"/>
        <v>45</v>
      </c>
      <c r="M94" s="24">
        <f t="shared" si="44"/>
        <v>65.119339999999994</v>
      </c>
      <c r="N94" s="24">
        <f t="shared" si="44"/>
        <v>95</v>
      </c>
      <c r="O94" s="60">
        <f t="shared" si="44"/>
        <v>67</v>
      </c>
      <c r="P94" s="67">
        <f t="shared" si="44"/>
        <v>150</v>
      </c>
      <c r="Q94" s="67">
        <f t="shared" si="44"/>
        <v>150</v>
      </c>
      <c r="R94" s="67">
        <f t="shared" si="44"/>
        <v>150</v>
      </c>
      <c r="S94" s="44">
        <f t="shared" si="44"/>
        <v>95</v>
      </c>
      <c r="T94" s="44">
        <f t="shared" si="44"/>
        <v>95</v>
      </c>
      <c r="U94" s="44">
        <f t="shared" si="44"/>
        <v>95</v>
      </c>
      <c r="V94" s="44">
        <f t="shared" si="44"/>
        <v>95</v>
      </c>
      <c r="W94" s="87"/>
    </row>
    <row r="95" spans="1:23" x14ac:dyDescent="0.25">
      <c r="A95" s="93"/>
      <c r="B95" s="96"/>
      <c r="C95" s="30" t="s">
        <v>99</v>
      </c>
      <c r="D95" s="109"/>
      <c r="E95" s="110"/>
      <c r="F95" s="24">
        <f t="shared" si="42"/>
        <v>24479.739000000001</v>
      </c>
      <c r="G95" s="24">
        <f>G101+G103</f>
        <v>200</v>
      </c>
      <c r="H95" s="24">
        <f t="shared" ref="H95:V95" si="45">H101+H103</f>
        <v>200</v>
      </c>
      <c r="I95" s="24">
        <f t="shared" si="45"/>
        <v>199.82</v>
      </c>
      <c r="J95" s="24">
        <f t="shared" si="45"/>
        <v>193.64</v>
      </c>
      <c r="K95" s="24">
        <f t="shared" si="45"/>
        <v>299.45999999999998</v>
      </c>
      <c r="L95" s="24">
        <f t="shared" si="45"/>
        <v>100.39</v>
      </c>
      <c r="M95" s="24">
        <f>M101+M103</f>
        <v>886.06</v>
      </c>
      <c r="N95" s="24">
        <f t="shared" si="45"/>
        <v>2495.75</v>
      </c>
      <c r="O95" s="60">
        <f t="shared" si="45"/>
        <v>2717.1</v>
      </c>
      <c r="P95" s="67">
        <f t="shared" si="45"/>
        <v>3201.6930000000002</v>
      </c>
      <c r="Q95" s="67">
        <f t="shared" si="45"/>
        <v>1701.693</v>
      </c>
      <c r="R95" s="67">
        <f t="shared" si="45"/>
        <v>1701.693</v>
      </c>
      <c r="S95" s="44">
        <f t="shared" si="45"/>
        <v>2645.61</v>
      </c>
      <c r="T95" s="44">
        <f t="shared" si="45"/>
        <v>2645.61</v>
      </c>
      <c r="U95" s="44">
        <f t="shared" si="45"/>
        <v>2645.61</v>
      </c>
      <c r="V95" s="44">
        <f t="shared" si="45"/>
        <v>2645.61</v>
      </c>
      <c r="W95" s="87"/>
    </row>
    <row r="96" spans="1:23" x14ac:dyDescent="0.25">
      <c r="A96" s="94"/>
      <c r="B96" s="97"/>
      <c r="C96" s="30" t="s">
        <v>98</v>
      </c>
      <c r="D96" s="111"/>
      <c r="E96" s="112"/>
      <c r="F96" s="24">
        <f t="shared" si="42"/>
        <v>10</v>
      </c>
      <c r="G96" s="24">
        <f>G106</f>
        <v>5</v>
      </c>
      <c r="H96" s="24">
        <f t="shared" ref="H96:V96" si="46">H106</f>
        <v>0</v>
      </c>
      <c r="I96" s="24">
        <f t="shared" si="46"/>
        <v>0</v>
      </c>
      <c r="J96" s="24">
        <f t="shared" si="46"/>
        <v>0</v>
      </c>
      <c r="K96" s="24">
        <f t="shared" si="46"/>
        <v>0</v>
      </c>
      <c r="L96" s="24">
        <f t="shared" si="46"/>
        <v>0</v>
      </c>
      <c r="M96" s="24">
        <f t="shared" si="46"/>
        <v>0</v>
      </c>
      <c r="N96" s="24">
        <f t="shared" si="46"/>
        <v>5</v>
      </c>
      <c r="O96" s="60">
        <f t="shared" si="46"/>
        <v>0</v>
      </c>
      <c r="P96" s="67">
        <f t="shared" si="46"/>
        <v>0</v>
      </c>
      <c r="Q96" s="67">
        <f t="shared" si="46"/>
        <v>0</v>
      </c>
      <c r="R96" s="67">
        <f t="shared" si="46"/>
        <v>0</v>
      </c>
      <c r="S96" s="44">
        <f t="shared" si="46"/>
        <v>0</v>
      </c>
      <c r="T96" s="44">
        <f t="shared" si="46"/>
        <v>0</v>
      </c>
      <c r="U96" s="44">
        <f t="shared" si="46"/>
        <v>0</v>
      </c>
      <c r="V96" s="44">
        <f t="shared" si="46"/>
        <v>0</v>
      </c>
      <c r="W96" s="88"/>
    </row>
    <row r="97" spans="1:23" ht="31.5" x14ac:dyDescent="0.25">
      <c r="A97" s="12" t="s">
        <v>77</v>
      </c>
      <c r="B97" s="13" t="s">
        <v>78</v>
      </c>
      <c r="C97" s="101" t="s">
        <v>40</v>
      </c>
      <c r="D97" s="102"/>
      <c r="E97" s="103"/>
      <c r="F97" s="24">
        <f t="shared" si="42"/>
        <v>25806.858340000002</v>
      </c>
      <c r="G97" s="24">
        <f>SUM(G98:G105)</f>
        <v>245</v>
      </c>
      <c r="H97" s="24">
        <f t="shared" ref="H97:V97" si="47">SUM(H98:H105)</f>
        <v>245</v>
      </c>
      <c r="I97" s="24">
        <f t="shared" si="47"/>
        <v>244.82</v>
      </c>
      <c r="J97" s="24">
        <f t="shared" si="47"/>
        <v>238.64</v>
      </c>
      <c r="K97" s="24">
        <f t="shared" si="47"/>
        <v>344.46</v>
      </c>
      <c r="L97" s="24">
        <f t="shared" si="47"/>
        <v>145.38999999999999</v>
      </c>
      <c r="M97" s="24">
        <f t="shared" si="47"/>
        <v>951.17933999999991</v>
      </c>
      <c r="N97" s="24">
        <f t="shared" si="47"/>
        <v>2590.75</v>
      </c>
      <c r="O97" s="60">
        <f t="shared" si="47"/>
        <v>2784.1</v>
      </c>
      <c r="P97" s="67">
        <f t="shared" si="47"/>
        <v>3351.6930000000002</v>
      </c>
      <c r="Q97" s="67">
        <f t="shared" si="47"/>
        <v>1851.693</v>
      </c>
      <c r="R97" s="67">
        <f t="shared" si="47"/>
        <v>1851.693</v>
      </c>
      <c r="S97" s="44">
        <f t="shared" si="47"/>
        <v>2740.61</v>
      </c>
      <c r="T97" s="44">
        <f t="shared" si="47"/>
        <v>2740.61</v>
      </c>
      <c r="U97" s="44">
        <f t="shared" si="47"/>
        <v>2740.61</v>
      </c>
      <c r="V97" s="44">
        <f t="shared" si="47"/>
        <v>2740.61</v>
      </c>
      <c r="W97" s="86" t="s">
        <v>141</v>
      </c>
    </row>
    <row r="98" spans="1:23" x14ac:dyDescent="0.25">
      <c r="A98" s="92" t="s">
        <v>79</v>
      </c>
      <c r="B98" s="95" t="s">
        <v>80</v>
      </c>
      <c r="C98" s="98" t="s">
        <v>96</v>
      </c>
      <c r="D98" s="98" t="s">
        <v>103</v>
      </c>
      <c r="E98" s="23" t="s">
        <v>183</v>
      </c>
      <c r="F98" s="77">
        <f>SUM(G98:V100)</f>
        <v>1327.11934</v>
      </c>
      <c r="G98" s="77">
        <v>45</v>
      </c>
      <c r="H98" s="77">
        <v>45</v>
      </c>
      <c r="I98" s="77">
        <v>45</v>
      </c>
      <c r="J98" s="77">
        <v>45</v>
      </c>
      <c r="K98" s="77">
        <v>45</v>
      </c>
      <c r="L98" s="77">
        <v>45</v>
      </c>
      <c r="M98" s="77">
        <v>65.119339999999994</v>
      </c>
      <c r="N98" s="77">
        <v>95</v>
      </c>
      <c r="O98" s="81">
        <v>67</v>
      </c>
      <c r="P98" s="83">
        <v>150</v>
      </c>
      <c r="Q98" s="85">
        <v>150</v>
      </c>
      <c r="R98" s="83">
        <v>150</v>
      </c>
      <c r="S98" s="123">
        <v>95</v>
      </c>
      <c r="T98" s="123">
        <v>95</v>
      </c>
      <c r="U98" s="123">
        <v>95</v>
      </c>
      <c r="V98" s="123">
        <v>95</v>
      </c>
      <c r="W98" s="87"/>
    </row>
    <row r="99" spans="1:23" x14ac:dyDescent="0.25">
      <c r="A99" s="93"/>
      <c r="B99" s="96"/>
      <c r="C99" s="99"/>
      <c r="D99" s="99"/>
      <c r="E99" s="23" t="s">
        <v>81</v>
      </c>
      <c r="F99" s="78"/>
      <c r="G99" s="78"/>
      <c r="H99" s="78"/>
      <c r="I99" s="78"/>
      <c r="J99" s="78"/>
      <c r="K99" s="78"/>
      <c r="L99" s="78"/>
      <c r="M99" s="78"/>
      <c r="N99" s="78"/>
      <c r="O99" s="119"/>
      <c r="P99" s="120"/>
      <c r="Q99" s="85"/>
      <c r="R99" s="120"/>
      <c r="S99" s="124"/>
      <c r="T99" s="124"/>
      <c r="U99" s="124"/>
      <c r="V99" s="124"/>
      <c r="W99" s="87"/>
    </row>
    <row r="100" spans="1:23" x14ac:dyDescent="0.25">
      <c r="A100" s="94"/>
      <c r="B100" s="97"/>
      <c r="C100" s="100"/>
      <c r="D100" s="100"/>
      <c r="E100" s="23" t="s">
        <v>82</v>
      </c>
      <c r="F100" s="79"/>
      <c r="G100" s="79"/>
      <c r="H100" s="79"/>
      <c r="I100" s="79"/>
      <c r="J100" s="79"/>
      <c r="K100" s="79"/>
      <c r="L100" s="79"/>
      <c r="M100" s="79"/>
      <c r="N100" s="79"/>
      <c r="O100" s="82"/>
      <c r="P100" s="84"/>
      <c r="Q100" s="85"/>
      <c r="R100" s="84"/>
      <c r="S100" s="125"/>
      <c r="T100" s="125"/>
      <c r="U100" s="125"/>
      <c r="V100" s="125"/>
      <c r="W100" s="88"/>
    </row>
    <row r="101" spans="1:23" x14ac:dyDescent="0.25">
      <c r="A101" s="92" t="s">
        <v>84</v>
      </c>
      <c r="B101" s="95" t="s">
        <v>85</v>
      </c>
      <c r="C101" s="98" t="s">
        <v>99</v>
      </c>
      <c r="D101" s="98" t="s">
        <v>103</v>
      </c>
      <c r="E101" s="23" t="s">
        <v>184</v>
      </c>
      <c r="F101" s="77">
        <f>SUM(G101:V102)</f>
        <v>50</v>
      </c>
      <c r="G101" s="77">
        <v>50</v>
      </c>
      <c r="H101" s="77">
        <v>0</v>
      </c>
      <c r="I101" s="77">
        <v>0</v>
      </c>
      <c r="J101" s="77">
        <v>0</v>
      </c>
      <c r="K101" s="77">
        <v>0</v>
      </c>
      <c r="L101" s="77">
        <v>0</v>
      </c>
      <c r="M101" s="77">
        <v>0</v>
      </c>
      <c r="N101" s="77">
        <v>0</v>
      </c>
      <c r="O101" s="81">
        <v>0</v>
      </c>
      <c r="P101" s="83">
        <v>0</v>
      </c>
      <c r="Q101" s="85">
        <v>0</v>
      </c>
      <c r="R101" s="83">
        <v>0</v>
      </c>
      <c r="S101" s="123">
        <v>0</v>
      </c>
      <c r="T101" s="123">
        <v>0</v>
      </c>
      <c r="U101" s="123">
        <v>0</v>
      </c>
      <c r="V101" s="123">
        <v>0</v>
      </c>
      <c r="W101" s="86" t="s">
        <v>76</v>
      </c>
    </row>
    <row r="102" spans="1:23" x14ac:dyDescent="0.25">
      <c r="A102" s="94"/>
      <c r="B102" s="97"/>
      <c r="C102" s="100"/>
      <c r="D102" s="100"/>
      <c r="E102" s="23" t="s">
        <v>86</v>
      </c>
      <c r="F102" s="79"/>
      <c r="G102" s="79"/>
      <c r="H102" s="79"/>
      <c r="I102" s="79"/>
      <c r="J102" s="79"/>
      <c r="K102" s="79"/>
      <c r="L102" s="79"/>
      <c r="M102" s="79"/>
      <c r="N102" s="79"/>
      <c r="O102" s="82"/>
      <c r="P102" s="84"/>
      <c r="Q102" s="85"/>
      <c r="R102" s="84"/>
      <c r="S102" s="125"/>
      <c r="T102" s="125"/>
      <c r="U102" s="125"/>
      <c r="V102" s="125"/>
      <c r="W102" s="87"/>
    </row>
    <row r="103" spans="1:23" x14ac:dyDescent="0.25">
      <c r="A103" s="92" t="s">
        <v>87</v>
      </c>
      <c r="B103" s="95" t="s">
        <v>88</v>
      </c>
      <c r="C103" s="98" t="s">
        <v>99</v>
      </c>
      <c r="D103" s="98" t="s">
        <v>103</v>
      </c>
      <c r="E103" s="23" t="s">
        <v>185</v>
      </c>
      <c r="F103" s="77">
        <f>SUM(G103:V105)</f>
        <v>24429.739000000001</v>
      </c>
      <c r="G103" s="77">
        <v>150</v>
      </c>
      <c r="H103" s="77">
        <v>200</v>
      </c>
      <c r="I103" s="77">
        <v>199.82</v>
      </c>
      <c r="J103" s="77">
        <v>193.64</v>
      </c>
      <c r="K103" s="77">
        <v>299.45999999999998</v>
      </c>
      <c r="L103" s="77">
        <v>100.39</v>
      </c>
      <c r="M103" s="77">
        <v>886.06</v>
      </c>
      <c r="N103" s="77">
        <v>2495.75</v>
      </c>
      <c r="O103" s="81">
        <v>2717.1</v>
      </c>
      <c r="P103" s="83">
        <v>3201.6930000000002</v>
      </c>
      <c r="Q103" s="85">
        <v>1701.693</v>
      </c>
      <c r="R103" s="83">
        <v>1701.693</v>
      </c>
      <c r="S103" s="123">
        <v>2645.61</v>
      </c>
      <c r="T103" s="123">
        <v>2645.61</v>
      </c>
      <c r="U103" s="123">
        <v>2645.61</v>
      </c>
      <c r="V103" s="123">
        <v>2645.61</v>
      </c>
      <c r="W103" s="87"/>
    </row>
    <row r="104" spans="1:23" x14ac:dyDescent="0.25">
      <c r="A104" s="93"/>
      <c r="B104" s="96"/>
      <c r="C104" s="99"/>
      <c r="D104" s="99"/>
      <c r="E104" s="23" t="s">
        <v>89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119"/>
      <c r="P104" s="120"/>
      <c r="Q104" s="85"/>
      <c r="R104" s="120"/>
      <c r="S104" s="124"/>
      <c r="T104" s="124"/>
      <c r="U104" s="124"/>
      <c r="V104" s="124"/>
      <c r="W104" s="87"/>
    </row>
    <row r="105" spans="1:23" x14ac:dyDescent="0.25">
      <c r="A105" s="94"/>
      <c r="B105" s="97"/>
      <c r="C105" s="100"/>
      <c r="D105" s="100"/>
      <c r="E105" s="23" t="s">
        <v>90</v>
      </c>
      <c r="F105" s="79"/>
      <c r="G105" s="79"/>
      <c r="H105" s="79"/>
      <c r="I105" s="79"/>
      <c r="J105" s="79"/>
      <c r="K105" s="79"/>
      <c r="L105" s="79"/>
      <c r="M105" s="79"/>
      <c r="N105" s="79"/>
      <c r="O105" s="82"/>
      <c r="P105" s="84"/>
      <c r="Q105" s="85"/>
      <c r="R105" s="84"/>
      <c r="S105" s="125"/>
      <c r="T105" s="125"/>
      <c r="U105" s="125"/>
      <c r="V105" s="125"/>
      <c r="W105" s="88"/>
    </row>
    <row r="106" spans="1:23" ht="31.5" x14ac:dyDescent="0.25">
      <c r="A106" s="12" t="s">
        <v>91</v>
      </c>
      <c r="B106" s="13" t="s">
        <v>92</v>
      </c>
      <c r="C106" s="30" t="s">
        <v>98</v>
      </c>
      <c r="D106" s="30"/>
      <c r="E106" s="23"/>
      <c r="F106" s="24">
        <f>SUM(G106:V106)</f>
        <v>10</v>
      </c>
      <c r="G106" s="24">
        <f>G107</f>
        <v>5</v>
      </c>
      <c r="H106" s="24">
        <f t="shared" ref="H106:V106" si="48">H107</f>
        <v>0</v>
      </c>
      <c r="I106" s="24">
        <f t="shared" si="48"/>
        <v>0</v>
      </c>
      <c r="J106" s="24">
        <f t="shared" si="48"/>
        <v>0</v>
      </c>
      <c r="K106" s="24">
        <f t="shared" si="48"/>
        <v>0</v>
      </c>
      <c r="L106" s="24">
        <f t="shared" si="48"/>
        <v>0</v>
      </c>
      <c r="M106" s="24">
        <f t="shared" si="48"/>
        <v>0</v>
      </c>
      <c r="N106" s="24">
        <f t="shared" si="48"/>
        <v>5</v>
      </c>
      <c r="O106" s="60">
        <v>0</v>
      </c>
      <c r="P106" s="67">
        <f t="shared" si="48"/>
        <v>0</v>
      </c>
      <c r="Q106" s="67">
        <f t="shared" si="48"/>
        <v>0</v>
      </c>
      <c r="R106" s="67">
        <f t="shared" si="48"/>
        <v>0</v>
      </c>
      <c r="S106" s="44">
        <f t="shared" si="48"/>
        <v>0</v>
      </c>
      <c r="T106" s="44">
        <f t="shared" si="48"/>
        <v>0</v>
      </c>
      <c r="U106" s="44">
        <f t="shared" si="48"/>
        <v>0</v>
      </c>
      <c r="V106" s="44">
        <f t="shared" si="48"/>
        <v>0</v>
      </c>
      <c r="W106" s="86" t="s">
        <v>31</v>
      </c>
    </row>
    <row r="107" spans="1:23" ht="20.100000000000001" customHeight="1" x14ac:dyDescent="0.25">
      <c r="A107" s="89" t="s">
        <v>93</v>
      </c>
      <c r="B107" s="90" t="s">
        <v>94</v>
      </c>
      <c r="C107" s="91" t="s">
        <v>98</v>
      </c>
      <c r="D107" s="91" t="s">
        <v>104</v>
      </c>
      <c r="E107" s="23" t="s">
        <v>186</v>
      </c>
      <c r="F107" s="77">
        <f>SUM(G107:V108)</f>
        <v>10</v>
      </c>
      <c r="G107" s="77">
        <v>5</v>
      </c>
      <c r="H107" s="77">
        <v>0</v>
      </c>
      <c r="I107" s="77">
        <v>0</v>
      </c>
      <c r="J107" s="77">
        <v>0</v>
      </c>
      <c r="K107" s="77">
        <v>0</v>
      </c>
      <c r="L107" s="77">
        <v>0</v>
      </c>
      <c r="M107" s="77">
        <v>0</v>
      </c>
      <c r="N107" s="77">
        <v>5</v>
      </c>
      <c r="O107" s="81">
        <v>0</v>
      </c>
      <c r="P107" s="83">
        <v>0</v>
      </c>
      <c r="Q107" s="85">
        <v>0</v>
      </c>
      <c r="R107" s="83">
        <v>0</v>
      </c>
      <c r="S107" s="123">
        <v>0</v>
      </c>
      <c r="T107" s="123">
        <v>0</v>
      </c>
      <c r="U107" s="123">
        <v>0</v>
      </c>
      <c r="V107" s="123">
        <v>0</v>
      </c>
      <c r="W107" s="87"/>
    </row>
    <row r="108" spans="1:23" ht="20.100000000000001" customHeight="1" x14ac:dyDescent="0.25">
      <c r="A108" s="89"/>
      <c r="B108" s="90"/>
      <c r="C108" s="91"/>
      <c r="D108" s="91"/>
      <c r="E108" s="23" t="s">
        <v>95</v>
      </c>
      <c r="F108" s="79"/>
      <c r="G108" s="79"/>
      <c r="H108" s="79"/>
      <c r="I108" s="79"/>
      <c r="J108" s="79"/>
      <c r="K108" s="79"/>
      <c r="L108" s="79"/>
      <c r="M108" s="79"/>
      <c r="N108" s="79"/>
      <c r="O108" s="82"/>
      <c r="P108" s="84"/>
      <c r="Q108" s="85"/>
      <c r="R108" s="84"/>
      <c r="S108" s="125"/>
      <c r="T108" s="125"/>
      <c r="U108" s="125"/>
      <c r="V108" s="125"/>
      <c r="W108" s="88"/>
    </row>
    <row r="110" spans="1:23" s="39" customFormat="1" ht="29.45" customHeight="1" x14ac:dyDescent="0.2">
      <c r="A110" s="80" t="s">
        <v>107</v>
      </c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</row>
    <row r="111" spans="1:23" s="39" customFormat="1" ht="29.45" customHeight="1" x14ac:dyDescent="0.2">
      <c r="A111" s="80" t="s">
        <v>171</v>
      </c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</row>
    <row r="112" spans="1:23" x14ac:dyDescent="0.25">
      <c r="W112" s="6"/>
    </row>
    <row r="113" spans="23:23" x14ac:dyDescent="0.25">
      <c r="W113" s="6"/>
    </row>
    <row r="114" spans="23:23" x14ac:dyDescent="0.25">
      <c r="W114" s="6"/>
    </row>
  </sheetData>
  <mergeCells count="378">
    <mergeCell ref="F6:V6"/>
    <mergeCell ref="R31:R32"/>
    <mergeCell ref="S31:S32"/>
    <mergeCell ref="T31:T32"/>
    <mergeCell ref="U31:U32"/>
    <mergeCell ref="V31:V32"/>
    <mergeCell ref="R29:R30"/>
    <mergeCell ref="S29:S30"/>
    <mergeCell ref="T29:T30"/>
    <mergeCell ref="U29:U30"/>
    <mergeCell ref="V29:V30"/>
    <mergeCell ref="M27:M28"/>
    <mergeCell ref="O27:O28"/>
    <mergeCell ref="P27:P28"/>
    <mergeCell ref="P31:P32"/>
    <mergeCell ref="H27:H28"/>
    <mergeCell ref="R36:R37"/>
    <mergeCell ref="S36:S37"/>
    <mergeCell ref="T36:T37"/>
    <mergeCell ref="U36:U37"/>
    <mergeCell ref="V36:V37"/>
    <mergeCell ref="R27:R28"/>
    <mergeCell ref="S27:S28"/>
    <mergeCell ref="T27:T28"/>
    <mergeCell ref="U27:U28"/>
    <mergeCell ref="V27:V28"/>
    <mergeCell ref="R44:R45"/>
    <mergeCell ref="S44:S45"/>
    <mergeCell ref="T44:T45"/>
    <mergeCell ref="U44:U45"/>
    <mergeCell ref="V44:V45"/>
    <mergeCell ref="R42:R43"/>
    <mergeCell ref="S42:S43"/>
    <mergeCell ref="T42:T43"/>
    <mergeCell ref="U42:U43"/>
    <mergeCell ref="V42:V43"/>
    <mergeCell ref="R65:R67"/>
    <mergeCell ref="S65:S67"/>
    <mergeCell ref="T65:T67"/>
    <mergeCell ref="U65:U67"/>
    <mergeCell ref="V65:V67"/>
    <mergeCell ref="R46:R48"/>
    <mergeCell ref="S46:S48"/>
    <mergeCell ref="T46:T48"/>
    <mergeCell ref="U46:U48"/>
    <mergeCell ref="V46:V48"/>
    <mergeCell ref="R80:R81"/>
    <mergeCell ref="S80:S81"/>
    <mergeCell ref="T80:T81"/>
    <mergeCell ref="U80:U81"/>
    <mergeCell ref="V80:V81"/>
    <mergeCell ref="R70:R72"/>
    <mergeCell ref="S70:S72"/>
    <mergeCell ref="T70:T72"/>
    <mergeCell ref="U70:U72"/>
    <mergeCell ref="V70:V72"/>
    <mergeCell ref="R107:R108"/>
    <mergeCell ref="S107:S108"/>
    <mergeCell ref="T107:T108"/>
    <mergeCell ref="U107:U108"/>
    <mergeCell ref="V107:V108"/>
    <mergeCell ref="R86:R87"/>
    <mergeCell ref="S86:S87"/>
    <mergeCell ref="T86:T87"/>
    <mergeCell ref="U86:U87"/>
    <mergeCell ref="V86:V87"/>
    <mergeCell ref="T98:T100"/>
    <mergeCell ref="U98:U100"/>
    <mergeCell ref="V98:V100"/>
    <mergeCell ref="R101:R102"/>
    <mergeCell ref="S101:S102"/>
    <mergeCell ref="T101:T102"/>
    <mergeCell ref="U101:U102"/>
    <mergeCell ref="V101:V102"/>
    <mergeCell ref="R103:R105"/>
    <mergeCell ref="S103:S105"/>
    <mergeCell ref="T103:T105"/>
    <mergeCell ref="U103:U105"/>
    <mergeCell ref="V103:V105"/>
    <mergeCell ref="K65:K67"/>
    <mergeCell ref="L65:L67"/>
    <mergeCell ref="M65:M67"/>
    <mergeCell ref="G46:G48"/>
    <mergeCell ref="A64:A68"/>
    <mergeCell ref="B64:B68"/>
    <mergeCell ref="C65:C67"/>
    <mergeCell ref="D65:D67"/>
    <mergeCell ref="F65:F67"/>
    <mergeCell ref="G65:G67"/>
    <mergeCell ref="H65:H67"/>
    <mergeCell ref="I65:I67"/>
    <mergeCell ref="J65:J67"/>
    <mergeCell ref="D45:D48"/>
    <mergeCell ref="H46:H48"/>
    <mergeCell ref="I46:I48"/>
    <mergeCell ref="J46:J48"/>
    <mergeCell ref="H44:H45"/>
    <mergeCell ref="I44:I45"/>
    <mergeCell ref="J44:J45"/>
    <mergeCell ref="K44:K45"/>
    <mergeCell ref="G98:G100"/>
    <mergeCell ref="H98:H100"/>
    <mergeCell ref="I98:I100"/>
    <mergeCell ref="J98:J100"/>
    <mergeCell ref="K98:K100"/>
    <mergeCell ref="L98:L100"/>
    <mergeCell ref="M98:M100"/>
    <mergeCell ref="L44:L45"/>
    <mergeCell ref="A93:A96"/>
    <mergeCell ref="B93:B96"/>
    <mergeCell ref="C93:E93"/>
    <mergeCell ref="F44:F45"/>
    <mergeCell ref="F46:F48"/>
    <mergeCell ref="C55:E55"/>
    <mergeCell ref="A55:A60"/>
    <mergeCell ref="B55:B57"/>
    <mergeCell ref="C61:E61"/>
    <mergeCell ref="A61:A63"/>
    <mergeCell ref="B61:B63"/>
    <mergeCell ref="A49:A51"/>
    <mergeCell ref="C50:C51"/>
    <mergeCell ref="D50:D51"/>
    <mergeCell ref="E50:E51"/>
    <mergeCell ref="C53:C54"/>
    <mergeCell ref="A69:A73"/>
    <mergeCell ref="B69:B73"/>
    <mergeCell ref="D80:D85"/>
    <mergeCell ref="A86:A91"/>
    <mergeCell ref="C42:C43"/>
    <mergeCell ref="F98:F100"/>
    <mergeCell ref="E42:E43"/>
    <mergeCell ref="F42:F43"/>
    <mergeCell ref="D53:D54"/>
    <mergeCell ref="E53:E54"/>
    <mergeCell ref="A42:A48"/>
    <mergeCell ref="B42:B43"/>
    <mergeCell ref="B44:B45"/>
    <mergeCell ref="A52:A53"/>
    <mergeCell ref="B46:B48"/>
    <mergeCell ref="C44:C48"/>
    <mergeCell ref="B86:B88"/>
    <mergeCell ref="C86:C87"/>
    <mergeCell ref="D86:D87"/>
    <mergeCell ref="A39:A41"/>
    <mergeCell ref="C36:C37"/>
    <mergeCell ref="D34:D35"/>
    <mergeCell ref="D36:D37"/>
    <mergeCell ref="F36:F37"/>
    <mergeCell ref="G36:G37"/>
    <mergeCell ref="H36:H37"/>
    <mergeCell ref="I36:I37"/>
    <mergeCell ref="J36:J37"/>
    <mergeCell ref="C40:C41"/>
    <mergeCell ref="D40:D41"/>
    <mergeCell ref="E40:E41"/>
    <mergeCell ref="C34:C35"/>
    <mergeCell ref="A33:A37"/>
    <mergeCell ref="B33:B37"/>
    <mergeCell ref="A4:W4"/>
    <mergeCell ref="P2:W2"/>
    <mergeCell ref="W17:W21"/>
    <mergeCell ref="W22:W24"/>
    <mergeCell ref="F29:F30"/>
    <mergeCell ref="G29:G30"/>
    <mergeCell ref="H29:H30"/>
    <mergeCell ref="I29:I30"/>
    <mergeCell ref="J29:J30"/>
    <mergeCell ref="K29:K30"/>
    <mergeCell ref="L29:L30"/>
    <mergeCell ref="M29:M30"/>
    <mergeCell ref="N29:N30"/>
    <mergeCell ref="O29:O30"/>
    <mergeCell ref="P29:P30"/>
    <mergeCell ref="Q29:Q30"/>
    <mergeCell ref="C29:C30"/>
    <mergeCell ref="B29:B30"/>
    <mergeCell ref="A29:A30"/>
    <mergeCell ref="W25:W38"/>
    <mergeCell ref="C6:E6"/>
    <mergeCell ref="A9:A15"/>
    <mergeCell ref="B9:B13"/>
    <mergeCell ref="C14:C15"/>
    <mergeCell ref="C16:E16"/>
    <mergeCell ref="A16:A21"/>
    <mergeCell ref="B16:B18"/>
    <mergeCell ref="C22:E22"/>
    <mergeCell ref="A22:A24"/>
    <mergeCell ref="B22:B24"/>
    <mergeCell ref="W61:W63"/>
    <mergeCell ref="W64:W68"/>
    <mergeCell ref="K46:K48"/>
    <mergeCell ref="L46:L48"/>
    <mergeCell ref="M46:M48"/>
    <mergeCell ref="C39:E39"/>
    <mergeCell ref="A27:A28"/>
    <mergeCell ref="B27:B28"/>
    <mergeCell ref="C27:C28"/>
    <mergeCell ref="F27:F28"/>
    <mergeCell ref="G27:G28"/>
    <mergeCell ref="A31:A32"/>
    <mergeCell ref="M31:M32"/>
    <mergeCell ref="I27:I28"/>
    <mergeCell ref="J27:J28"/>
    <mergeCell ref="K27:K28"/>
    <mergeCell ref="L27:L28"/>
    <mergeCell ref="Q27:Q28"/>
    <mergeCell ref="W10:W15"/>
    <mergeCell ref="Q31:Q32"/>
    <mergeCell ref="N31:N32"/>
    <mergeCell ref="O31:O32"/>
    <mergeCell ref="Q44:Q45"/>
    <mergeCell ref="N65:N67"/>
    <mergeCell ref="O65:O67"/>
    <mergeCell ref="P65:P67"/>
    <mergeCell ref="Q65:Q67"/>
    <mergeCell ref="N36:N37"/>
    <mergeCell ref="O36:O37"/>
    <mergeCell ref="P36:P37"/>
    <mergeCell ref="Q36:Q37"/>
    <mergeCell ref="W39:W41"/>
    <mergeCell ref="W42:W48"/>
    <mergeCell ref="O42:O43"/>
    <mergeCell ref="N42:N43"/>
    <mergeCell ref="P42:P43"/>
    <mergeCell ref="Q42:Q43"/>
    <mergeCell ref="Q46:Q48"/>
    <mergeCell ref="P44:P45"/>
    <mergeCell ref="N44:N45"/>
    <mergeCell ref="O44:O45"/>
    <mergeCell ref="N27:N28"/>
    <mergeCell ref="W69:W73"/>
    <mergeCell ref="W49:W51"/>
    <mergeCell ref="W52:W54"/>
    <mergeCell ref="W55:W60"/>
    <mergeCell ref="N46:N48"/>
    <mergeCell ref="O46:O48"/>
    <mergeCell ref="G42:G43"/>
    <mergeCell ref="H42:H43"/>
    <mergeCell ref="I42:I43"/>
    <mergeCell ref="J42:J43"/>
    <mergeCell ref="K42:K43"/>
    <mergeCell ref="L42:L43"/>
    <mergeCell ref="M42:M43"/>
    <mergeCell ref="G44:G45"/>
    <mergeCell ref="P46:P48"/>
    <mergeCell ref="M44:M45"/>
    <mergeCell ref="P70:P72"/>
    <mergeCell ref="Q70:Q72"/>
    <mergeCell ref="G70:G72"/>
    <mergeCell ref="H70:H72"/>
    <mergeCell ref="I70:I72"/>
    <mergeCell ref="J70:J72"/>
    <mergeCell ref="K70:K72"/>
    <mergeCell ref="L70:L72"/>
    <mergeCell ref="K36:K37"/>
    <mergeCell ref="L36:L37"/>
    <mergeCell ref="M36:M37"/>
    <mergeCell ref="B31:B32"/>
    <mergeCell ref="C31:C32"/>
    <mergeCell ref="F31:F32"/>
    <mergeCell ref="G31:G32"/>
    <mergeCell ref="H31:H32"/>
    <mergeCell ref="I31:I32"/>
    <mergeCell ref="J31:J32"/>
    <mergeCell ref="K31:K32"/>
    <mergeCell ref="L31:L32"/>
    <mergeCell ref="M70:M72"/>
    <mergeCell ref="N70:N72"/>
    <mergeCell ref="O70:O72"/>
    <mergeCell ref="O86:O87"/>
    <mergeCell ref="O80:O81"/>
    <mergeCell ref="A80:A85"/>
    <mergeCell ref="B80:B82"/>
    <mergeCell ref="C80:C81"/>
    <mergeCell ref="G80:G81"/>
    <mergeCell ref="H80:H81"/>
    <mergeCell ref="I80:I81"/>
    <mergeCell ref="J80:J81"/>
    <mergeCell ref="K80:K81"/>
    <mergeCell ref="L80:L81"/>
    <mergeCell ref="M80:M81"/>
    <mergeCell ref="N80:N81"/>
    <mergeCell ref="E82:E85"/>
    <mergeCell ref="C75:E75"/>
    <mergeCell ref="A75:A79"/>
    <mergeCell ref="C76:E76"/>
    <mergeCell ref="C78:C79"/>
    <mergeCell ref="C70:C72"/>
    <mergeCell ref="D70:D72"/>
    <mergeCell ref="F70:F72"/>
    <mergeCell ref="W101:W105"/>
    <mergeCell ref="K103:K105"/>
    <mergeCell ref="L103:L105"/>
    <mergeCell ref="M103:M105"/>
    <mergeCell ref="N103:N105"/>
    <mergeCell ref="O103:O105"/>
    <mergeCell ref="P103:P105"/>
    <mergeCell ref="Q103:Q105"/>
    <mergeCell ref="P86:P87"/>
    <mergeCell ref="Q86:Q87"/>
    <mergeCell ref="M101:M102"/>
    <mergeCell ref="K86:K87"/>
    <mergeCell ref="L86:L87"/>
    <mergeCell ref="M86:M87"/>
    <mergeCell ref="N86:N87"/>
    <mergeCell ref="W75:W92"/>
    <mergeCell ref="W93:W96"/>
    <mergeCell ref="W97:W100"/>
    <mergeCell ref="O98:O100"/>
    <mergeCell ref="P98:P100"/>
    <mergeCell ref="Q98:Q100"/>
    <mergeCell ref="N98:N100"/>
    <mergeCell ref="R98:R100"/>
    <mergeCell ref="S98:S100"/>
    <mergeCell ref="F101:F102"/>
    <mergeCell ref="G101:G102"/>
    <mergeCell ref="H101:H102"/>
    <mergeCell ref="I101:I102"/>
    <mergeCell ref="N101:N102"/>
    <mergeCell ref="O101:O102"/>
    <mergeCell ref="P101:P102"/>
    <mergeCell ref="Q101:Q102"/>
    <mergeCell ref="E9:E15"/>
    <mergeCell ref="E23:E24"/>
    <mergeCell ref="D56:E60"/>
    <mergeCell ref="D62:E63"/>
    <mergeCell ref="D64:E64"/>
    <mergeCell ref="D77:E79"/>
    <mergeCell ref="D94:E96"/>
    <mergeCell ref="E17:E21"/>
    <mergeCell ref="P80:P81"/>
    <mergeCell ref="Q80:Q81"/>
    <mergeCell ref="F86:F87"/>
    <mergeCell ref="G86:G87"/>
    <mergeCell ref="H86:H87"/>
    <mergeCell ref="I86:I87"/>
    <mergeCell ref="J86:J87"/>
    <mergeCell ref="F80:F81"/>
    <mergeCell ref="B107:B108"/>
    <mergeCell ref="C107:C108"/>
    <mergeCell ref="D107:D108"/>
    <mergeCell ref="A103:A105"/>
    <mergeCell ref="B103:B105"/>
    <mergeCell ref="C103:C105"/>
    <mergeCell ref="D103:D105"/>
    <mergeCell ref="C97:E97"/>
    <mergeCell ref="A101:A102"/>
    <mergeCell ref="B101:B102"/>
    <mergeCell ref="C101:C102"/>
    <mergeCell ref="D101:D102"/>
    <mergeCell ref="A98:A100"/>
    <mergeCell ref="B98:B100"/>
    <mergeCell ref="C98:C100"/>
    <mergeCell ref="D98:D100"/>
    <mergeCell ref="F103:F105"/>
    <mergeCell ref="G103:G105"/>
    <mergeCell ref="H103:H105"/>
    <mergeCell ref="I103:I105"/>
    <mergeCell ref="J103:J105"/>
    <mergeCell ref="J101:J102"/>
    <mergeCell ref="K101:K102"/>
    <mergeCell ref="L101:L102"/>
    <mergeCell ref="A111:W111"/>
    <mergeCell ref="A110:W110"/>
    <mergeCell ref="K107:K108"/>
    <mergeCell ref="L107:L108"/>
    <mergeCell ref="M107:M108"/>
    <mergeCell ref="N107:N108"/>
    <mergeCell ref="O107:O108"/>
    <mergeCell ref="P107:P108"/>
    <mergeCell ref="Q107:Q108"/>
    <mergeCell ref="W106:W108"/>
    <mergeCell ref="F107:F108"/>
    <mergeCell ref="G107:G108"/>
    <mergeCell ref="H107:H108"/>
    <mergeCell ref="I107:I108"/>
    <mergeCell ref="J107:J108"/>
    <mergeCell ref="A107:A108"/>
  </mergeCells>
  <phoneticPr fontId="4" type="noConversion"/>
  <pageMargins left="0.19685039370078741" right="0.19685039370078741" top="0.78740157480314965" bottom="0.19685039370078741" header="0.15748031496062992" footer="0.15748031496062992"/>
  <pageSetup paperSize="9" scale="70" fitToHeight="10" orientation="landscape" r:id="rId1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9"/>
  <sheetViews>
    <sheetView topLeftCell="A91" zoomScale="115" zoomScaleNormal="115" zoomScaleSheetLayoutView="115" workbookViewId="0">
      <selection activeCell="V1" sqref="V1"/>
    </sheetView>
  </sheetViews>
  <sheetFormatPr defaultColWidth="9.140625" defaultRowHeight="15" x14ac:dyDescent="0.25"/>
  <cols>
    <col min="1" max="1" width="1.5703125" style="1" customWidth="1"/>
    <col min="2" max="2" width="4.85546875" style="1" customWidth="1"/>
    <col min="3" max="3" width="26" style="1" customWidth="1"/>
    <col min="4" max="4" width="13.42578125" style="1" customWidth="1"/>
    <col min="5" max="5" width="9.140625" style="1"/>
    <col min="6" max="6" width="8.140625" style="1" customWidth="1"/>
    <col min="7" max="7" width="8.28515625" style="1" customWidth="1"/>
    <col min="8" max="8" width="7.7109375" style="1" customWidth="1"/>
    <col min="9" max="9" width="7.85546875" style="1" customWidth="1"/>
    <col min="10" max="10" width="8.5703125" style="1" customWidth="1"/>
    <col min="11" max="11" width="8" style="1" customWidth="1"/>
    <col min="12" max="12" width="7.7109375" style="1" customWidth="1"/>
    <col min="13" max="13" width="8.85546875" style="1" customWidth="1"/>
    <col min="14" max="14" width="7.7109375" style="66" customWidth="1"/>
    <col min="15" max="15" width="8.140625" style="1" customWidth="1"/>
    <col min="16" max="20" width="9.140625" style="1"/>
    <col min="21" max="21" width="9.42578125" style="1" customWidth="1"/>
    <col min="22" max="22" width="28.7109375" style="1" customWidth="1"/>
    <col min="23" max="16384" width="9.140625" style="1"/>
  </cols>
  <sheetData>
    <row r="1" spans="1:23" ht="81.2" customHeight="1" x14ac:dyDescent="0.25">
      <c r="A1" s="3"/>
      <c r="B1" s="6"/>
      <c r="C1" s="29"/>
      <c r="D1" s="29"/>
      <c r="E1" s="29"/>
      <c r="F1" s="22"/>
      <c r="G1" s="22"/>
      <c r="H1" s="22"/>
      <c r="I1" s="22"/>
      <c r="J1" s="22"/>
      <c r="K1" s="22"/>
      <c r="L1" s="22"/>
      <c r="M1" s="22"/>
      <c r="N1" s="64"/>
      <c r="O1" s="20"/>
      <c r="P1" s="20"/>
      <c r="Q1" s="20"/>
      <c r="R1" s="20"/>
      <c r="S1" s="20"/>
      <c r="T1" s="20"/>
      <c r="U1" s="20"/>
      <c r="V1" s="20" t="s">
        <v>196</v>
      </c>
      <c r="W1" s="40"/>
    </row>
    <row r="2" spans="1:23" ht="32.450000000000003" customHeight="1" x14ac:dyDescent="0.25">
      <c r="N2" s="132" t="s">
        <v>172</v>
      </c>
      <c r="O2" s="152"/>
      <c r="P2" s="152"/>
      <c r="Q2" s="152"/>
      <c r="R2" s="152"/>
      <c r="S2" s="152"/>
      <c r="T2" s="152"/>
      <c r="U2" s="152"/>
      <c r="V2" s="152"/>
    </row>
    <row r="3" spans="1:23" ht="23.25" customHeight="1" x14ac:dyDescent="0.25">
      <c r="D3" s="153" t="s">
        <v>173</v>
      </c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23" x14ac:dyDescent="0.25">
      <c r="D4" s="5"/>
      <c r="E4" s="5"/>
      <c r="F4" s="5"/>
      <c r="G4" s="5"/>
      <c r="H4" s="5"/>
      <c r="I4" s="5"/>
      <c r="J4" s="5"/>
      <c r="K4" s="5"/>
      <c r="L4" s="5"/>
      <c r="M4" s="5"/>
      <c r="N4" s="65"/>
    </row>
    <row r="5" spans="1:23" ht="15" customHeight="1" x14ac:dyDescent="0.25">
      <c r="B5" s="138" t="s">
        <v>21</v>
      </c>
      <c r="C5" s="138" t="s">
        <v>22</v>
      </c>
      <c r="D5" s="138" t="s">
        <v>108</v>
      </c>
      <c r="E5" s="139" t="s">
        <v>109</v>
      </c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1"/>
      <c r="V5" s="138" t="s">
        <v>110</v>
      </c>
    </row>
    <row r="6" spans="1:23" ht="26.25" customHeight="1" x14ac:dyDescent="0.25">
      <c r="B6" s="138"/>
      <c r="C6" s="138"/>
      <c r="D6" s="138"/>
      <c r="E6" s="19" t="s">
        <v>111</v>
      </c>
      <c r="F6" s="19" t="s">
        <v>0</v>
      </c>
      <c r="G6" s="19" t="s">
        <v>1</v>
      </c>
      <c r="H6" s="19" t="s">
        <v>2</v>
      </c>
      <c r="I6" s="19" t="s">
        <v>3</v>
      </c>
      <c r="J6" s="19" t="s">
        <v>4</v>
      </c>
      <c r="K6" s="19" t="s">
        <v>5</v>
      </c>
      <c r="L6" s="19" t="s">
        <v>16</v>
      </c>
      <c r="M6" s="19" t="s">
        <v>17</v>
      </c>
      <c r="N6" s="53" t="s">
        <v>18</v>
      </c>
      <c r="O6" s="71" t="s">
        <v>19</v>
      </c>
      <c r="P6" s="71" t="s">
        <v>20</v>
      </c>
      <c r="Q6" s="71" t="s">
        <v>191</v>
      </c>
      <c r="R6" s="19" t="s">
        <v>192</v>
      </c>
      <c r="S6" s="19" t="s">
        <v>193</v>
      </c>
      <c r="T6" s="19" t="s">
        <v>194</v>
      </c>
      <c r="U6" s="19" t="s">
        <v>195</v>
      </c>
      <c r="V6" s="138"/>
    </row>
    <row r="7" spans="1:23" x14ac:dyDescent="0.25">
      <c r="B7" s="19">
        <v>1</v>
      </c>
      <c r="C7" s="19">
        <v>2</v>
      </c>
      <c r="D7" s="19">
        <v>3</v>
      </c>
      <c r="E7" s="19">
        <v>4</v>
      </c>
      <c r="F7" s="19">
        <v>5</v>
      </c>
      <c r="G7" s="19">
        <v>6</v>
      </c>
      <c r="H7" s="19">
        <v>7</v>
      </c>
      <c r="I7" s="19">
        <v>8</v>
      </c>
      <c r="J7" s="19">
        <v>9</v>
      </c>
      <c r="K7" s="19">
        <v>10</v>
      </c>
      <c r="L7" s="19">
        <v>11</v>
      </c>
      <c r="M7" s="19">
        <v>12</v>
      </c>
      <c r="N7" s="53">
        <v>13</v>
      </c>
      <c r="O7" s="71">
        <v>14</v>
      </c>
      <c r="P7" s="71">
        <v>15</v>
      </c>
      <c r="Q7" s="71">
        <v>16</v>
      </c>
      <c r="R7" s="19">
        <v>17</v>
      </c>
      <c r="S7" s="19">
        <v>18</v>
      </c>
      <c r="T7" s="19">
        <v>19</v>
      </c>
      <c r="U7" s="19">
        <v>20</v>
      </c>
      <c r="V7" s="19">
        <v>21</v>
      </c>
    </row>
    <row r="8" spans="1:23" x14ac:dyDescent="0.25">
      <c r="B8" s="137"/>
      <c r="C8" s="137" t="s">
        <v>128</v>
      </c>
      <c r="D8" s="18" t="s">
        <v>29</v>
      </c>
      <c r="E8" s="4">
        <f>SUM(F8:U8)</f>
        <v>583353.92979999993</v>
      </c>
      <c r="F8" s="4">
        <f>SUM(F9:F11)</f>
        <v>16936.93</v>
      </c>
      <c r="G8" s="4">
        <v>18713.310000000001</v>
      </c>
      <c r="H8" s="4">
        <v>17749.86</v>
      </c>
      <c r="I8" s="4">
        <v>18813.64</v>
      </c>
      <c r="J8" s="4">
        <f t="shared" ref="J8:U8" si="0">J10+J11</f>
        <v>38530.352999999996</v>
      </c>
      <c r="K8" s="4">
        <f t="shared" si="0"/>
        <v>41410.959999999999</v>
      </c>
      <c r="L8" s="4">
        <f t="shared" si="0"/>
        <v>39507.970379999999</v>
      </c>
      <c r="M8" s="4">
        <f t="shared" si="0"/>
        <v>45299.94642</v>
      </c>
      <c r="N8" s="54">
        <f t="shared" si="0"/>
        <v>48754.240999999995</v>
      </c>
      <c r="O8" s="72">
        <f t="shared" si="0"/>
        <v>50014.893000000004</v>
      </c>
      <c r="P8" s="72">
        <f t="shared" si="0"/>
        <v>41339.693000000007</v>
      </c>
      <c r="Q8" s="72">
        <f t="shared" si="0"/>
        <v>41339.693000000007</v>
      </c>
      <c r="R8" s="48">
        <f t="shared" si="0"/>
        <v>41235.61</v>
      </c>
      <c r="S8" s="48">
        <f t="shared" si="0"/>
        <v>41235.61</v>
      </c>
      <c r="T8" s="48">
        <f t="shared" si="0"/>
        <v>41235.61</v>
      </c>
      <c r="U8" s="48">
        <f t="shared" si="0"/>
        <v>41235.61</v>
      </c>
      <c r="V8" s="137" t="s">
        <v>130</v>
      </c>
      <c r="W8" s="21"/>
    </row>
    <row r="9" spans="1:23" ht="24" x14ac:dyDescent="0.25">
      <c r="B9" s="137"/>
      <c r="C9" s="137"/>
      <c r="D9" s="18" t="s">
        <v>112</v>
      </c>
      <c r="E9" s="4">
        <f>SUM(F9:P9)</f>
        <v>0</v>
      </c>
      <c r="F9" s="4">
        <f>F16+F87+F136</f>
        <v>0</v>
      </c>
      <c r="G9" s="4">
        <f t="shared" ref="G9:U9" si="1">G16+G87+G136</f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0</v>
      </c>
      <c r="M9" s="4">
        <f t="shared" si="1"/>
        <v>0</v>
      </c>
      <c r="N9" s="54">
        <f t="shared" si="1"/>
        <v>0</v>
      </c>
      <c r="O9" s="72">
        <f t="shared" si="1"/>
        <v>0</v>
      </c>
      <c r="P9" s="72">
        <f t="shared" si="1"/>
        <v>0</v>
      </c>
      <c r="Q9" s="72">
        <f t="shared" si="1"/>
        <v>0</v>
      </c>
      <c r="R9" s="48">
        <f t="shared" si="1"/>
        <v>0</v>
      </c>
      <c r="S9" s="48">
        <f t="shared" si="1"/>
        <v>0</v>
      </c>
      <c r="T9" s="48">
        <f t="shared" si="1"/>
        <v>0</v>
      </c>
      <c r="U9" s="48">
        <f t="shared" si="1"/>
        <v>0</v>
      </c>
      <c r="V9" s="137"/>
      <c r="W9" s="21"/>
    </row>
    <row r="10" spans="1:23" ht="24" x14ac:dyDescent="0.25">
      <c r="B10" s="137"/>
      <c r="C10" s="137"/>
      <c r="D10" s="18" t="s">
        <v>113</v>
      </c>
      <c r="E10" s="4">
        <f>SUM(F10:U10)</f>
        <v>13311.136999999997</v>
      </c>
      <c r="F10" s="4">
        <f t="shared" ref="F10:U12" si="2">F17+F88+F137</f>
        <v>371</v>
      </c>
      <c r="G10" s="4">
        <f t="shared" si="2"/>
        <v>0</v>
      </c>
      <c r="H10" s="4">
        <f t="shared" si="2"/>
        <v>0</v>
      </c>
      <c r="I10" s="4">
        <f t="shared" si="2"/>
        <v>0</v>
      </c>
      <c r="J10" s="4">
        <f t="shared" si="2"/>
        <v>316.83999999999997</v>
      </c>
      <c r="K10" s="4">
        <f t="shared" si="2"/>
        <v>5694.9560000000001</v>
      </c>
      <c r="L10" s="4">
        <f t="shared" si="2"/>
        <v>0</v>
      </c>
      <c r="M10" s="4">
        <f t="shared" si="2"/>
        <v>1986.5150000000001</v>
      </c>
      <c r="N10" s="54">
        <f t="shared" si="2"/>
        <v>1681.4259999999999</v>
      </c>
      <c r="O10" s="72">
        <f t="shared" si="2"/>
        <v>1086.8</v>
      </c>
      <c r="P10" s="72">
        <f t="shared" si="2"/>
        <v>1086.8</v>
      </c>
      <c r="Q10" s="72">
        <f t="shared" si="2"/>
        <v>1086.8</v>
      </c>
      <c r="R10" s="48">
        <f t="shared" si="2"/>
        <v>0</v>
      </c>
      <c r="S10" s="48">
        <f t="shared" si="2"/>
        <v>0</v>
      </c>
      <c r="T10" s="48">
        <f t="shared" si="2"/>
        <v>0</v>
      </c>
      <c r="U10" s="48">
        <f t="shared" si="2"/>
        <v>0</v>
      </c>
      <c r="V10" s="137"/>
      <c r="W10" s="21"/>
    </row>
    <row r="11" spans="1:23" x14ac:dyDescent="0.25">
      <c r="B11" s="137"/>
      <c r="C11" s="137"/>
      <c r="D11" s="18" t="s">
        <v>114</v>
      </c>
      <c r="E11" s="4">
        <f>SUM(F11:U11)</f>
        <v>570042.79279999994</v>
      </c>
      <c r="F11" s="4">
        <f t="shared" si="2"/>
        <v>16565.93</v>
      </c>
      <c r="G11" s="4">
        <f t="shared" si="2"/>
        <v>18713.309999999998</v>
      </c>
      <c r="H11" s="4">
        <f t="shared" si="2"/>
        <v>17749.86</v>
      </c>
      <c r="I11" s="4">
        <f t="shared" si="2"/>
        <v>18813.64</v>
      </c>
      <c r="J11" s="4">
        <f t="shared" si="2"/>
        <v>38213.512999999999</v>
      </c>
      <c r="K11" s="4">
        <f t="shared" si="2"/>
        <v>35716.004000000001</v>
      </c>
      <c r="L11" s="4">
        <f t="shared" si="2"/>
        <v>39507.970379999999</v>
      </c>
      <c r="M11" s="4">
        <f t="shared" si="2"/>
        <v>43313.431420000001</v>
      </c>
      <c r="N11" s="54">
        <f t="shared" si="2"/>
        <v>47072.814999999995</v>
      </c>
      <c r="O11" s="72">
        <f t="shared" si="2"/>
        <v>48928.093000000001</v>
      </c>
      <c r="P11" s="72">
        <f t="shared" si="2"/>
        <v>40252.893000000004</v>
      </c>
      <c r="Q11" s="72">
        <f t="shared" si="2"/>
        <v>40252.893000000004</v>
      </c>
      <c r="R11" s="48">
        <f t="shared" si="2"/>
        <v>41235.61</v>
      </c>
      <c r="S11" s="48">
        <f t="shared" si="2"/>
        <v>41235.61</v>
      </c>
      <c r="T11" s="48">
        <f t="shared" si="2"/>
        <v>41235.61</v>
      </c>
      <c r="U11" s="48">
        <f t="shared" si="2"/>
        <v>41235.61</v>
      </c>
      <c r="V11" s="137"/>
      <c r="W11" s="21"/>
    </row>
    <row r="12" spans="1:23" ht="24" x14ac:dyDescent="0.25">
      <c r="B12" s="137"/>
      <c r="C12" s="137"/>
      <c r="D12" s="18" t="s">
        <v>115</v>
      </c>
      <c r="E12" s="4">
        <f>SUM(F12:P12)</f>
        <v>0</v>
      </c>
      <c r="F12" s="4">
        <f t="shared" si="2"/>
        <v>0</v>
      </c>
      <c r="G12" s="4">
        <f t="shared" si="2"/>
        <v>0</v>
      </c>
      <c r="H12" s="4">
        <f t="shared" si="2"/>
        <v>0</v>
      </c>
      <c r="I12" s="4">
        <f t="shared" si="2"/>
        <v>0</v>
      </c>
      <c r="J12" s="4">
        <f t="shared" si="2"/>
        <v>0</v>
      </c>
      <c r="K12" s="4">
        <f t="shared" si="2"/>
        <v>0</v>
      </c>
      <c r="L12" s="4">
        <f t="shared" si="2"/>
        <v>0</v>
      </c>
      <c r="M12" s="4">
        <f t="shared" si="2"/>
        <v>0</v>
      </c>
      <c r="N12" s="54">
        <f t="shared" si="2"/>
        <v>0</v>
      </c>
      <c r="O12" s="72">
        <f t="shared" si="2"/>
        <v>0</v>
      </c>
      <c r="P12" s="72">
        <f t="shared" si="2"/>
        <v>0</v>
      </c>
      <c r="Q12" s="72">
        <f t="shared" si="2"/>
        <v>0</v>
      </c>
      <c r="R12" s="48">
        <f t="shared" si="2"/>
        <v>0</v>
      </c>
      <c r="S12" s="48">
        <f t="shared" si="2"/>
        <v>0</v>
      </c>
      <c r="T12" s="48">
        <f t="shared" si="2"/>
        <v>0</v>
      </c>
      <c r="U12" s="48">
        <f t="shared" si="2"/>
        <v>0</v>
      </c>
      <c r="V12" s="137"/>
      <c r="W12" s="21"/>
    </row>
    <row r="13" spans="1:23" x14ac:dyDescent="0.25">
      <c r="B13" s="137"/>
      <c r="C13" s="137" t="s">
        <v>116</v>
      </c>
      <c r="D13" s="18" t="s">
        <v>29</v>
      </c>
      <c r="E13" s="4">
        <f t="shared" ref="E13:E20" si="3">SUM(F13:U13)</f>
        <v>6527.8899999999994</v>
      </c>
      <c r="F13" s="4">
        <f>F14</f>
        <v>779.03</v>
      </c>
      <c r="G13" s="4">
        <f t="shared" ref="G13:U13" si="4">G14</f>
        <v>2993.1099999999997</v>
      </c>
      <c r="H13" s="4">
        <f t="shared" si="4"/>
        <v>2025.99</v>
      </c>
      <c r="I13" s="4">
        <f t="shared" si="4"/>
        <v>729.76</v>
      </c>
      <c r="J13" s="4">
        <f t="shared" si="4"/>
        <v>0</v>
      </c>
      <c r="K13" s="4">
        <f t="shared" si="4"/>
        <v>0</v>
      </c>
      <c r="L13" s="4">
        <f t="shared" si="4"/>
        <v>0</v>
      </c>
      <c r="M13" s="4">
        <f t="shared" si="4"/>
        <v>0</v>
      </c>
      <c r="N13" s="54">
        <f t="shared" si="4"/>
        <v>0</v>
      </c>
      <c r="O13" s="72">
        <f t="shared" si="4"/>
        <v>0</v>
      </c>
      <c r="P13" s="72">
        <f t="shared" si="4"/>
        <v>0</v>
      </c>
      <c r="Q13" s="72">
        <f t="shared" si="4"/>
        <v>0</v>
      </c>
      <c r="R13" s="48">
        <f t="shared" si="4"/>
        <v>0</v>
      </c>
      <c r="S13" s="48">
        <f t="shared" si="4"/>
        <v>0</v>
      </c>
      <c r="T13" s="48">
        <f t="shared" si="4"/>
        <v>0</v>
      </c>
      <c r="U13" s="48">
        <f t="shared" si="4"/>
        <v>0</v>
      </c>
      <c r="V13" s="137"/>
      <c r="W13" s="21"/>
    </row>
    <row r="14" spans="1:23" x14ac:dyDescent="0.25">
      <c r="B14" s="137"/>
      <c r="C14" s="137"/>
      <c r="D14" s="18" t="s">
        <v>114</v>
      </c>
      <c r="E14" s="4">
        <f t="shared" si="3"/>
        <v>6527.8899999999994</v>
      </c>
      <c r="F14" s="4">
        <f>F21+F91</f>
        <v>779.03</v>
      </c>
      <c r="G14" s="4">
        <f t="shared" ref="G14:U14" si="5">G21+G91</f>
        <v>2993.1099999999997</v>
      </c>
      <c r="H14" s="4">
        <f t="shared" si="5"/>
        <v>2025.99</v>
      </c>
      <c r="I14" s="4">
        <f t="shared" si="5"/>
        <v>729.76</v>
      </c>
      <c r="J14" s="4">
        <f t="shared" si="5"/>
        <v>0</v>
      </c>
      <c r="K14" s="4">
        <f t="shared" si="5"/>
        <v>0</v>
      </c>
      <c r="L14" s="4">
        <f t="shared" si="5"/>
        <v>0</v>
      </c>
      <c r="M14" s="4">
        <f t="shared" si="5"/>
        <v>0</v>
      </c>
      <c r="N14" s="54">
        <f t="shared" si="5"/>
        <v>0</v>
      </c>
      <c r="O14" s="72">
        <f t="shared" si="5"/>
        <v>0</v>
      </c>
      <c r="P14" s="72">
        <f t="shared" si="5"/>
        <v>0</v>
      </c>
      <c r="Q14" s="72">
        <f t="shared" si="5"/>
        <v>0</v>
      </c>
      <c r="R14" s="48">
        <f t="shared" si="5"/>
        <v>0</v>
      </c>
      <c r="S14" s="48">
        <f t="shared" si="5"/>
        <v>0</v>
      </c>
      <c r="T14" s="48">
        <f t="shared" si="5"/>
        <v>0</v>
      </c>
      <c r="U14" s="48">
        <f t="shared" si="5"/>
        <v>0</v>
      </c>
      <c r="V14" s="137"/>
      <c r="W14" s="21"/>
    </row>
    <row r="15" spans="1:23" x14ac:dyDescent="0.25">
      <c r="B15" s="137" t="s">
        <v>6</v>
      </c>
      <c r="C15" s="137" t="s">
        <v>117</v>
      </c>
      <c r="D15" s="18" t="s">
        <v>29</v>
      </c>
      <c r="E15" s="4">
        <f t="shared" si="3"/>
        <v>496260.18403999996</v>
      </c>
      <c r="F15" s="4">
        <f>SUM(F16:F19)</f>
        <v>16260.93</v>
      </c>
      <c r="G15" s="4">
        <f t="shared" ref="G15:U15" si="6">SUM(G16:G19)</f>
        <v>18127.669999999998</v>
      </c>
      <c r="H15" s="4">
        <f t="shared" si="6"/>
        <v>17405.04</v>
      </c>
      <c r="I15" s="4">
        <f t="shared" si="6"/>
        <v>18275</v>
      </c>
      <c r="J15" s="4">
        <f t="shared" si="6"/>
        <v>33357.063000000002</v>
      </c>
      <c r="K15" s="4">
        <f t="shared" si="6"/>
        <v>34293.050999999999</v>
      </c>
      <c r="L15" s="4">
        <f t="shared" si="6"/>
        <v>36821.52104</v>
      </c>
      <c r="M15" s="4">
        <f t="shared" si="6"/>
        <v>37350.243000000002</v>
      </c>
      <c r="N15" s="54">
        <f t="shared" si="6"/>
        <v>37549.065999999999</v>
      </c>
      <c r="O15" s="72">
        <f t="shared" si="6"/>
        <v>40857</v>
      </c>
      <c r="P15" s="72">
        <f t="shared" si="6"/>
        <v>36181.800000000003</v>
      </c>
      <c r="Q15" s="72">
        <f t="shared" si="6"/>
        <v>36181.800000000003</v>
      </c>
      <c r="R15" s="48">
        <f t="shared" si="6"/>
        <v>33400</v>
      </c>
      <c r="S15" s="48">
        <f t="shared" si="6"/>
        <v>33400</v>
      </c>
      <c r="T15" s="48">
        <f t="shared" si="6"/>
        <v>33400</v>
      </c>
      <c r="U15" s="48">
        <f t="shared" si="6"/>
        <v>33400</v>
      </c>
      <c r="V15" s="137" t="s">
        <v>131</v>
      </c>
      <c r="W15" s="21"/>
    </row>
    <row r="16" spans="1:23" ht="24" x14ac:dyDescent="0.25">
      <c r="B16" s="137"/>
      <c r="C16" s="137"/>
      <c r="D16" s="18" t="s">
        <v>112</v>
      </c>
      <c r="E16" s="4">
        <f t="shared" si="3"/>
        <v>0</v>
      </c>
      <c r="F16" s="4">
        <f>F23+F63</f>
        <v>0</v>
      </c>
      <c r="G16" s="4">
        <f t="shared" ref="G16:U16" si="7">G23+G63</f>
        <v>0</v>
      </c>
      <c r="H16" s="4">
        <f t="shared" si="7"/>
        <v>0</v>
      </c>
      <c r="I16" s="4">
        <f t="shared" si="7"/>
        <v>0</v>
      </c>
      <c r="J16" s="4">
        <f t="shared" si="7"/>
        <v>0</v>
      </c>
      <c r="K16" s="4">
        <f t="shared" si="7"/>
        <v>0</v>
      </c>
      <c r="L16" s="4">
        <f t="shared" si="7"/>
        <v>0</v>
      </c>
      <c r="M16" s="4">
        <f t="shared" si="7"/>
        <v>0</v>
      </c>
      <c r="N16" s="54">
        <f t="shared" si="7"/>
        <v>0</v>
      </c>
      <c r="O16" s="72">
        <f t="shared" si="7"/>
        <v>0</v>
      </c>
      <c r="P16" s="72">
        <f t="shared" si="7"/>
        <v>0</v>
      </c>
      <c r="Q16" s="72">
        <f t="shared" si="7"/>
        <v>0</v>
      </c>
      <c r="R16" s="48">
        <f t="shared" si="7"/>
        <v>0</v>
      </c>
      <c r="S16" s="48">
        <f t="shared" si="7"/>
        <v>0</v>
      </c>
      <c r="T16" s="48">
        <f t="shared" si="7"/>
        <v>0</v>
      </c>
      <c r="U16" s="48">
        <f t="shared" si="7"/>
        <v>0</v>
      </c>
      <c r="V16" s="137"/>
      <c r="W16" s="21"/>
    </row>
    <row r="17" spans="2:23" ht="24" x14ac:dyDescent="0.25">
      <c r="B17" s="137"/>
      <c r="C17" s="137"/>
      <c r="D17" s="18" t="s">
        <v>113</v>
      </c>
      <c r="E17" s="4">
        <f t="shared" si="3"/>
        <v>0</v>
      </c>
      <c r="F17" s="4">
        <f t="shared" ref="F17:U19" si="8">F24+F64</f>
        <v>0</v>
      </c>
      <c r="G17" s="4">
        <f t="shared" si="8"/>
        <v>0</v>
      </c>
      <c r="H17" s="4">
        <f t="shared" si="8"/>
        <v>0</v>
      </c>
      <c r="I17" s="4">
        <f t="shared" si="8"/>
        <v>0</v>
      </c>
      <c r="J17" s="4">
        <f t="shared" si="8"/>
        <v>0</v>
      </c>
      <c r="K17" s="4">
        <f t="shared" si="8"/>
        <v>0</v>
      </c>
      <c r="L17" s="4">
        <f t="shared" si="8"/>
        <v>0</v>
      </c>
      <c r="M17" s="4">
        <f t="shared" si="8"/>
        <v>0</v>
      </c>
      <c r="N17" s="54">
        <f t="shared" si="8"/>
        <v>0</v>
      </c>
      <c r="O17" s="72">
        <f t="shared" si="8"/>
        <v>0</v>
      </c>
      <c r="P17" s="72">
        <f t="shared" si="8"/>
        <v>0</v>
      </c>
      <c r="Q17" s="72">
        <f t="shared" si="8"/>
        <v>0</v>
      </c>
      <c r="R17" s="48">
        <f t="shared" si="8"/>
        <v>0</v>
      </c>
      <c r="S17" s="48">
        <f t="shared" si="8"/>
        <v>0</v>
      </c>
      <c r="T17" s="48">
        <f t="shared" si="8"/>
        <v>0</v>
      </c>
      <c r="U17" s="48">
        <f t="shared" si="8"/>
        <v>0</v>
      </c>
      <c r="V17" s="137"/>
      <c r="W17" s="21"/>
    </row>
    <row r="18" spans="2:23" x14ac:dyDescent="0.25">
      <c r="B18" s="137"/>
      <c r="C18" s="137"/>
      <c r="D18" s="18" t="s">
        <v>114</v>
      </c>
      <c r="E18" s="4">
        <f t="shared" si="3"/>
        <v>496260.18403999996</v>
      </c>
      <c r="F18" s="4">
        <f t="shared" si="8"/>
        <v>16260.93</v>
      </c>
      <c r="G18" s="4">
        <f t="shared" si="8"/>
        <v>18127.669999999998</v>
      </c>
      <c r="H18" s="4">
        <f t="shared" si="8"/>
        <v>17405.04</v>
      </c>
      <c r="I18" s="4">
        <f t="shared" si="8"/>
        <v>18275</v>
      </c>
      <c r="J18" s="4">
        <f t="shared" si="8"/>
        <v>33357.063000000002</v>
      </c>
      <c r="K18" s="4">
        <f t="shared" si="8"/>
        <v>34293.050999999999</v>
      </c>
      <c r="L18" s="4">
        <f t="shared" si="8"/>
        <v>36821.52104</v>
      </c>
      <c r="M18" s="4">
        <f t="shared" si="8"/>
        <v>37350.243000000002</v>
      </c>
      <c r="N18" s="54">
        <f t="shared" si="8"/>
        <v>37549.065999999999</v>
      </c>
      <c r="O18" s="72">
        <f t="shared" si="8"/>
        <v>40857</v>
      </c>
      <c r="P18" s="72">
        <f t="shared" si="8"/>
        <v>36181.800000000003</v>
      </c>
      <c r="Q18" s="72">
        <f t="shared" si="8"/>
        <v>36181.800000000003</v>
      </c>
      <c r="R18" s="48">
        <f t="shared" si="8"/>
        <v>33400</v>
      </c>
      <c r="S18" s="48">
        <f t="shared" si="8"/>
        <v>33400</v>
      </c>
      <c r="T18" s="48">
        <f t="shared" si="8"/>
        <v>33400</v>
      </c>
      <c r="U18" s="48">
        <f t="shared" si="8"/>
        <v>33400</v>
      </c>
      <c r="V18" s="137"/>
      <c r="W18" s="21"/>
    </row>
    <row r="19" spans="2:23" ht="24" x14ac:dyDescent="0.25">
      <c r="B19" s="137"/>
      <c r="C19" s="137"/>
      <c r="D19" s="18" t="s">
        <v>115</v>
      </c>
      <c r="E19" s="4">
        <f t="shared" si="3"/>
        <v>0</v>
      </c>
      <c r="F19" s="4">
        <f t="shared" si="8"/>
        <v>0</v>
      </c>
      <c r="G19" s="4">
        <f t="shared" si="8"/>
        <v>0</v>
      </c>
      <c r="H19" s="4">
        <f t="shared" si="8"/>
        <v>0</v>
      </c>
      <c r="I19" s="4">
        <f t="shared" si="8"/>
        <v>0</v>
      </c>
      <c r="J19" s="4">
        <f t="shared" si="8"/>
        <v>0</v>
      </c>
      <c r="K19" s="4">
        <f t="shared" si="8"/>
        <v>0</v>
      </c>
      <c r="L19" s="4">
        <f t="shared" si="8"/>
        <v>0</v>
      </c>
      <c r="M19" s="4">
        <f t="shared" si="8"/>
        <v>0</v>
      </c>
      <c r="N19" s="54">
        <f t="shared" si="8"/>
        <v>0</v>
      </c>
      <c r="O19" s="72">
        <f t="shared" si="8"/>
        <v>0</v>
      </c>
      <c r="P19" s="72">
        <f t="shared" si="8"/>
        <v>0</v>
      </c>
      <c r="Q19" s="72">
        <f t="shared" si="8"/>
        <v>0</v>
      </c>
      <c r="R19" s="48">
        <f t="shared" si="8"/>
        <v>0</v>
      </c>
      <c r="S19" s="48">
        <f t="shared" si="8"/>
        <v>0</v>
      </c>
      <c r="T19" s="48">
        <f t="shared" si="8"/>
        <v>0</v>
      </c>
      <c r="U19" s="48">
        <f t="shared" si="8"/>
        <v>0</v>
      </c>
      <c r="V19" s="137"/>
      <c r="W19" s="21"/>
    </row>
    <row r="20" spans="2:23" x14ac:dyDescent="0.25">
      <c r="B20" s="137"/>
      <c r="C20" s="137" t="s">
        <v>116</v>
      </c>
      <c r="D20" s="18" t="s">
        <v>29</v>
      </c>
      <c r="E20" s="4">
        <f t="shared" si="3"/>
        <v>6282.25</v>
      </c>
      <c r="F20" s="4">
        <f>F21</f>
        <v>779.03</v>
      </c>
      <c r="G20" s="4">
        <f t="shared" ref="G20:U20" si="9">G21</f>
        <v>2747.47</v>
      </c>
      <c r="H20" s="4">
        <f t="shared" si="9"/>
        <v>2025.99</v>
      </c>
      <c r="I20" s="4">
        <f t="shared" si="9"/>
        <v>729.76</v>
      </c>
      <c r="J20" s="4">
        <f t="shared" si="9"/>
        <v>0</v>
      </c>
      <c r="K20" s="4">
        <f t="shared" si="9"/>
        <v>0</v>
      </c>
      <c r="L20" s="4">
        <f t="shared" si="9"/>
        <v>0</v>
      </c>
      <c r="M20" s="4">
        <f t="shared" si="9"/>
        <v>0</v>
      </c>
      <c r="N20" s="54">
        <f t="shared" si="9"/>
        <v>0</v>
      </c>
      <c r="O20" s="72">
        <f t="shared" si="9"/>
        <v>0</v>
      </c>
      <c r="P20" s="72">
        <f t="shared" si="9"/>
        <v>0</v>
      </c>
      <c r="Q20" s="72">
        <f t="shared" si="9"/>
        <v>0</v>
      </c>
      <c r="R20" s="48">
        <f t="shared" si="9"/>
        <v>0</v>
      </c>
      <c r="S20" s="48">
        <f t="shared" si="9"/>
        <v>0</v>
      </c>
      <c r="T20" s="48">
        <f t="shared" si="9"/>
        <v>0</v>
      </c>
      <c r="U20" s="48">
        <f t="shared" si="9"/>
        <v>0</v>
      </c>
      <c r="V20" s="137"/>
      <c r="W20" s="21"/>
    </row>
    <row r="21" spans="2:23" x14ac:dyDescent="0.25">
      <c r="B21" s="137"/>
      <c r="C21" s="137"/>
      <c r="D21" s="18" t="s">
        <v>114</v>
      </c>
      <c r="E21" s="4">
        <f t="shared" ref="E21:E84" si="10">SUM(F21:U21)</f>
        <v>6282.25</v>
      </c>
      <c r="F21" s="4">
        <f>F67</f>
        <v>779.03</v>
      </c>
      <c r="G21" s="4">
        <f t="shared" ref="G21:U21" si="11">G67</f>
        <v>2747.47</v>
      </c>
      <c r="H21" s="4">
        <f t="shared" si="11"/>
        <v>2025.99</v>
      </c>
      <c r="I21" s="4">
        <f t="shared" si="11"/>
        <v>729.76</v>
      </c>
      <c r="J21" s="4">
        <f t="shared" si="11"/>
        <v>0</v>
      </c>
      <c r="K21" s="4">
        <f t="shared" si="11"/>
        <v>0</v>
      </c>
      <c r="L21" s="4">
        <f t="shared" si="11"/>
        <v>0</v>
      </c>
      <c r="M21" s="4">
        <f t="shared" si="11"/>
        <v>0</v>
      </c>
      <c r="N21" s="54">
        <f t="shared" si="11"/>
        <v>0</v>
      </c>
      <c r="O21" s="72">
        <f t="shared" si="11"/>
        <v>0</v>
      </c>
      <c r="P21" s="72">
        <f t="shared" si="11"/>
        <v>0</v>
      </c>
      <c r="Q21" s="72">
        <f t="shared" si="11"/>
        <v>0</v>
      </c>
      <c r="R21" s="48">
        <f t="shared" si="11"/>
        <v>0</v>
      </c>
      <c r="S21" s="48">
        <f t="shared" si="11"/>
        <v>0</v>
      </c>
      <c r="T21" s="48">
        <f t="shared" si="11"/>
        <v>0</v>
      </c>
      <c r="U21" s="48">
        <f t="shared" si="11"/>
        <v>0</v>
      </c>
      <c r="V21" s="137"/>
      <c r="W21" s="21"/>
    </row>
    <row r="22" spans="2:23" x14ac:dyDescent="0.25">
      <c r="B22" s="137" t="s">
        <v>38</v>
      </c>
      <c r="C22" s="137" t="s">
        <v>39</v>
      </c>
      <c r="D22" s="18" t="s">
        <v>29</v>
      </c>
      <c r="E22" s="4">
        <f t="shared" si="10"/>
        <v>23059.280039999998</v>
      </c>
      <c r="F22" s="4">
        <v>981.9</v>
      </c>
      <c r="G22" s="4">
        <v>550</v>
      </c>
      <c r="H22" s="4">
        <v>600</v>
      </c>
      <c r="I22" s="4">
        <v>1438.16</v>
      </c>
      <c r="J22" s="4">
        <f>SUM(J23:J26)</f>
        <v>1549.5340000000001</v>
      </c>
      <c r="K22" s="4">
        <f>SUM(K23:K26)</f>
        <v>6851.3469999999998</v>
      </c>
      <c r="L22" s="4">
        <f>SUM(L23:L26)</f>
        <v>1999.8140400000002</v>
      </c>
      <c r="M22" s="4">
        <f>SUM(M23:M26)</f>
        <v>1080.5250000000001</v>
      </c>
      <c r="N22" s="54">
        <f>SUM(N23:N26)</f>
        <v>1300</v>
      </c>
      <c r="O22" s="72">
        <f t="shared" ref="O22:U22" si="12">O25</f>
        <v>836</v>
      </c>
      <c r="P22" s="72">
        <f t="shared" si="12"/>
        <v>836</v>
      </c>
      <c r="Q22" s="72">
        <f t="shared" si="12"/>
        <v>836</v>
      </c>
      <c r="R22" s="48">
        <f t="shared" si="12"/>
        <v>1050</v>
      </c>
      <c r="S22" s="48">
        <f t="shared" si="12"/>
        <v>1050</v>
      </c>
      <c r="T22" s="48">
        <f t="shared" si="12"/>
        <v>1050</v>
      </c>
      <c r="U22" s="48">
        <f t="shared" si="12"/>
        <v>1050</v>
      </c>
      <c r="V22" s="137" t="s">
        <v>132</v>
      </c>
      <c r="W22" s="21"/>
    </row>
    <row r="23" spans="2:23" ht="24" x14ac:dyDescent="0.25">
      <c r="B23" s="137"/>
      <c r="C23" s="137"/>
      <c r="D23" s="18" t="s">
        <v>112</v>
      </c>
      <c r="E23" s="4">
        <f t="shared" si="10"/>
        <v>0</v>
      </c>
      <c r="F23" s="4">
        <f>F28+F33+F38+F43+F48+F53+F58</f>
        <v>0</v>
      </c>
      <c r="G23" s="4">
        <f t="shared" ref="G23:U23" si="13">G28+G33+G38+G43+G48+G53+G58</f>
        <v>0</v>
      </c>
      <c r="H23" s="4">
        <f t="shared" si="13"/>
        <v>0</v>
      </c>
      <c r="I23" s="4">
        <f t="shared" si="13"/>
        <v>0</v>
      </c>
      <c r="J23" s="4">
        <f t="shared" si="13"/>
        <v>0</v>
      </c>
      <c r="K23" s="4">
        <f t="shared" si="13"/>
        <v>0</v>
      </c>
      <c r="L23" s="4">
        <f t="shared" si="13"/>
        <v>0</v>
      </c>
      <c r="M23" s="4">
        <f t="shared" si="13"/>
        <v>0</v>
      </c>
      <c r="N23" s="54">
        <f t="shared" si="13"/>
        <v>0</v>
      </c>
      <c r="O23" s="72">
        <f t="shared" si="13"/>
        <v>0</v>
      </c>
      <c r="P23" s="72">
        <f t="shared" si="13"/>
        <v>0</v>
      </c>
      <c r="Q23" s="72">
        <f t="shared" si="13"/>
        <v>0</v>
      </c>
      <c r="R23" s="48">
        <f t="shared" si="13"/>
        <v>0</v>
      </c>
      <c r="S23" s="48">
        <f t="shared" si="13"/>
        <v>0</v>
      </c>
      <c r="T23" s="48">
        <f t="shared" si="13"/>
        <v>0</v>
      </c>
      <c r="U23" s="48">
        <f t="shared" si="13"/>
        <v>0</v>
      </c>
      <c r="V23" s="137"/>
      <c r="W23" s="21"/>
    </row>
    <row r="24" spans="2:23" ht="24" x14ac:dyDescent="0.25">
      <c r="B24" s="137"/>
      <c r="C24" s="137"/>
      <c r="D24" s="18" t="s">
        <v>113</v>
      </c>
      <c r="E24" s="4">
        <f t="shared" si="10"/>
        <v>0</v>
      </c>
      <c r="F24" s="4">
        <f t="shared" ref="F24:U26" si="14">F29+F34+F39+F44+F49+F54+F59</f>
        <v>0</v>
      </c>
      <c r="G24" s="4">
        <f t="shared" si="14"/>
        <v>0</v>
      </c>
      <c r="H24" s="4">
        <f t="shared" si="14"/>
        <v>0</v>
      </c>
      <c r="I24" s="4">
        <f t="shared" si="14"/>
        <v>0</v>
      </c>
      <c r="J24" s="4">
        <f t="shared" si="14"/>
        <v>0</v>
      </c>
      <c r="K24" s="4">
        <f t="shared" si="14"/>
        <v>0</v>
      </c>
      <c r="L24" s="4">
        <f t="shared" si="14"/>
        <v>0</v>
      </c>
      <c r="M24" s="4">
        <f t="shared" si="14"/>
        <v>0</v>
      </c>
      <c r="N24" s="54">
        <f t="shared" si="14"/>
        <v>0</v>
      </c>
      <c r="O24" s="72">
        <f t="shared" si="14"/>
        <v>0</v>
      </c>
      <c r="P24" s="72">
        <f t="shared" si="14"/>
        <v>0</v>
      </c>
      <c r="Q24" s="72">
        <f t="shared" si="14"/>
        <v>0</v>
      </c>
      <c r="R24" s="48">
        <f t="shared" si="14"/>
        <v>0</v>
      </c>
      <c r="S24" s="48">
        <f t="shared" si="14"/>
        <v>0</v>
      </c>
      <c r="T24" s="48">
        <f t="shared" si="14"/>
        <v>0</v>
      </c>
      <c r="U24" s="48">
        <f t="shared" si="14"/>
        <v>0</v>
      </c>
      <c r="V24" s="137"/>
      <c r="W24" s="21"/>
    </row>
    <row r="25" spans="2:23" x14ac:dyDescent="0.25">
      <c r="B25" s="137"/>
      <c r="C25" s="137"/>
      <c r="D25" s="18" t="s">
        <v>114</v>
      </c>
      <c r="E25" s="4">
        <f t="shared" si="10"/>
        <v>23059.280039999998</v>
      </c>
      <c r="F25" s="4">
        <f t="shared" si="14"/>
        <v>981.90000000000009</v>
      </c>
      <c r="G25" s="4">
        <f t="shared" si="14"/>
        <v>550</v>
      </c>
      <c r="H25" s="4">
        <f t="shared" si="14"/>
        <v>600</v>
      </c>
      <c r="I25" s="4">
        <f t="shared" si="14"/>
        <v>1438.16</v>
      </c>
      <c r="J25" s="4">
        <f t="shared" si="14"/>
        <v>1549.5340000000001</v>
      </c>
      <c r="K25" s="4">
        <f t="shared" si="14"/>
        <v>6851.3469999999998</v>
      </c>
      <c r="L25" s="4">
        <f t="shared" si="14"/>
        <v>1999.8140400000002</v>
      </c>
      <c r="M25" s="4">
        <f>M30+M35+M40+M45+M50+M55+M60</f>
        <v>1080.5250000000001</v>
      </c>
      <c r="N25" s="54">
        <f>N30+N35+N40+N45+N50+N55+N60</f>
        <v>1300</v>
      </c>
      <c r="O25" s="72">
        <f t="shared" si="14"/>
        <v>836</v>
      </c>
      <c r="P25" s="72">
        <f t="shared" si="14"/>
        <v>836</v>
      </c>
      <c r="Q25" s="72">
        <f t="shared" si="14"/>
        <v>836</v>
      </c>
      <c r="R25" s="48">
        <f t="shared" si="14"/>
        <v>1050</v>
      </c>
      <c r="S25" s="48">
        <f t="shared" si="14"/>
        <v>1050</v>
      </c>
      <c r="T25" s="48">
        <f t="shared" si="14"/>
        <v>1050</v>
      </c>
      <c r="U25" s="48">
        <f t="shared" si="14"/>
        <v>1050</v>
      </c>
      <c r="V25" s="137"/>
      <c r="W25" s="21"/>
    </row>
    <row r="26" spans="2:23" ht="24" x14ac:dyDescent="0.25">
      <c r="B26" s="137"/>
      <c r="C26" s="137"/>
      <c r="D26" s="18" t="s">
        <v>115</v>
      </c>
      <c r="E26" s="4">
        <f t="shared" si="10"/>
        <v>0</v>
      </c>
      <c r="F26" s="4">
        <f t="shared" si="14"/>
        <v>0</v>
      </c>
      <c r="G26" s="4">
        <f t="shared" si="14"/>
        <v>0</v>
      </c>
      <c r="H26" s="4">
        <f t="shared" si="14"/>
        <v>0</v>
      </c>
      <c r="I26" s="4">
        <f t="shared" si="14"/>
        <v>0</v>
      </c>
      <c r="J26" s="4">
        <f t="shared" si="14"/>
        <v>0</v>
      </c>
      <c r="K26" s="4">
        <f t="shared" si="14"/>
        <v>0</v>
      </c>
      <c r="L26" s="4">
        <f t="shared" si="14"/>
        <v>0</v>
      </c>
      <c r="M26" s="4">
        <f t="shared" si="14"/>
        <v>0</v>
      </c>
      <c r="N26" s="54">
        <f t="shared" si="14"/>
        <v>0</v>
      </c>
      <c r="O26" s="72">
        <f t="shared" si="14"/>
        <v>0</v>
      </c>
      <c r="P26" s="72">
        <f t="shared" si="14"/>
        <v>0</v>
      </c>
      <c r="Q26" s="72">
        <f t="shared" si="14"/>
        <v>0</v>
      </c>
      <c r="R26" s="48">
        <f t="shared" si="14"/>
        <v>0</v>
      </c>
      <c r="S26" s="48">
        <f t="shared" si="14"/>
        <v>0</v>
      </c>
      <c r="T26" s="48">
        <f t="shared" si="14"/>
        <v>0</v>
      </c>
      <c r="U26" s="48">
        <f t="shared" si="14"/>
        <v>0</v>
      </c>
      <c r="V26" s="137"/>
      <c r="W26" s="21"/>
    </row>
    <row r="27" spans="2:23" x14ac:dyDescent="0.25">
      <c r="B27" s="142" t="s">
        <v>41</v>
      </c>
      <c r="C27" s="137" t="s">
        <v>8</v>
      </c>
      <c r="D27" s="18" t="s">
        <v>29</v>
      </c>
      <c r="E27" s="4">
        <f t="shared" si="10"/>
        <v>17.8</v>
      </c>
      <c r="F27" s="4">
        <f>SUM(F28:F31)</f>
        <v>17.8</v>
      </c>
      <c r="G27" s="4">
        <f t="shared" ref="G27:U27" si="15">SUM(G28:G31)</f>
        <v>0</v>
      </c>
      <c r="H27" s="4">
        <f t="shared" si="15"/>
        <v>0</v>
      </c>
      <c r="I27" s="4">
        <f t="shared" si="15"/>
        <v>0</v>
      </c>
      <c r="J27" s="4">
        <f t="shared" si="15"/>
        <v>0</v>
      </c>
      <c r="K27" s="4">
        <f t="shared" si="15"/>
        <v>0</v>
      </c>
      <c r="L27" s="4">
        <f t="shared" si="15"/>
        <v>0</v>
      </c>
      <c r="M27" s="4">
        <f t="shared" si="15"/>
        <v>0</v>
      </c>
      <c r="N27" s="54">
        <f t="shared" si="15"/>
        <v>0</v>
      </c>
      <c r="O27" s="72">
        <f t="shared" si="15"/>
        <v>0</v>
      </c>
      <c r="P27" s="72">
        <f t="shared" si="15"/>
        <v>0</v>
      </c>
      <c r="Q27" s="72">
        <f t="shared" si="15"/>
        <v>0</v>
      </c>
      <c r="R27" s="48">
        <f t="shared" si="15"/>
        <v>0</v>
      </c>
      <c r="S27" s="48">
        <f t="shared" si="15"/>
        <v>0</v>
      </c>
      <c r="T27" s="48">
        <f t="shared" si="15"/>
        <v>0</v>
      </c>
      <c r="U27" s="48">
        <f t="shared" si="15"/>
        <v>0</v>
      </c>
      <c r="V27" s="137" t="s">
        <v>7</v>
      </c>
      <c r="W27" s="21"/>
    </row>
    <row r="28" spans="2:23" ht="24" x14ac:dyDescent="0.25">
      <c r="B28" s="142"/>
      <c r="C28" s="137"/>
      <c r="D28" s="18" t="s">
        <v>112</v>
      </c>
      <c r="E28" s="4">
        <f t="shared" si="10"/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54">
        <v>0</v>
      </c>
      <c r="O28" s="72">
        <v>0</v>
      </c>
      <c r="P28" s="72">
        <v>0</v>
      </c>
      <c r="Q28" s="72">
        <v>0</v>
      </c>
      <c r="R28" s="48">
        <v>0</v>
      </c>
      <c r="S28" s="48">
        <v>0</v>
      </c>
      <c r="T28" s="48">
        <v>0</v>
      </c>
      <c r="U28" s="48">
        <v>0</v>
      </c>
      <c r="V28" s="137"/>
      <c r="W28" s="21"/>
    </row>
    <row r="29" spans="2:23" ht="24" x14ac:dyDescent="0.25">
      <c r="B29" s="142"/>
      <c r="C29" s="137"/>
      <c r="D29" s="18" t="s">
        <v>113</v>
      </c>
      <c r="E29" s="4">
        <f t="shared" si="10"/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54">
        <v>0</v>
      </c>
      <c r="O29" s="72">
        <v>0</v>
      </c>
      <c r="P29" s="72">
        <v>0</v>
      </c>
      <c r="Q29" s="72">
        <v>0</v>
      </c>
      <c r="R29" s="48">
        <v>0</v>
      </c>
      <c r="S29" s="48">
        <v>0</v>
      </c>
      <c r="T29" s="48">
        <v>0</v>
      </c>
      <c r="U29" s="48">
        <v>0</v>
      </c>
      <c r="V29" s="137"/>
      <c r="W29" s="21"/>
    </row>
    <row r="30" spans="2:23" x14ac:dyDescent="0.25">
      <c r="B30" s="142"/>
      <c r="C30" s="137"/>
      <c r="D30" s="18" t="s">
        <v>114</v>
      </c>
      <c r="E30" s="4">
        <f t="shared" si="10"/>
        <v>17.8</v>
      </c>
      <c r="F30" s="4">
        <v>17.8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54">
        <v>0</v>
      </c>
      <c r="O30" s="72">
        <v>0</v>
      </c>
      <c r="P30" s="72">
        <v>0</v>
      </c>
      <c r="Q30" s="72">
        <v>0</v>
      </c>
      <c r="R30" s="48">
        <v>0</v>
      </c>
      <c r="S30" s="48">
        <v>0</v>
      </c>
      <c r="T30" s="48">
        <v>0</v>
      </c>
      <c r="U30" s="48">
        <v>0</v>
      </c>
      <c r="V30" s="137"/>
      <c r="W30" s="21"/>
    </row>
    <row r="31" spans="2:23" ht="24" x14ac:dyDescent="0.25">
      <c r="B31" s="142"/>
      <c r="C31" s="137"/>
      <c r="D31" s="18" t="s">
        <v>115</v>
      </c>
      <c r="E31" s="4">
        <f t="shared" si="10"/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54">
        <v>0</v>
      </c>
      <c r="O31" s="72">
        <v>0</v>
      </c>
      <c r="P31" s="72">
        <v>0</v>
      </c>
      <c r="Q31" s="72">
        <v>0</v>
      </c>
      <c r="R31" s="48">
        <v>0</v>
      </c>
      <c r="S31" s="48">
        <v>0</v>
      </c>
      <c r="T31" s="48">
        <v>0</v>
      </c>
      <c r="U31" s="48">
        <v>0</v>
      </c>
      <c r="V31" s="137"/>
      <c r="W31" s="21"/>
    </row>
    <row r="32" spans="2:23" x14ac:dyDescent="0.25">
      <c r="B32" s="142" t="s">
        <v>42</v>
      </c>
      <c r="C32" s="142" t="s">
        <v>43</v>
      </c>
      <c r="D32" s="18" t="s">
        <v>29</v>
      </c>
      <c r="E32" s="4">
        <f t="shared" si="10"/>
        <v>97.4</v>
      </c>
      <c r="F32" s="4">
        <f>SUM(F33:F36)</f>
        <v>97.4</v>
      </c>
      <c r="G32" s="4">
        <f t="shared" ref="G32:U32" si="16">SUM(G33:G36)</f>
        <v>0</v>
      </c>
      <c r="H32" s="4">
        <f t="shared" si="16"/>
        <v>0</v>
      </c>
      <c r="I32" s="4">
        <f t="shared" si="16"/>
        <v>0</v>
      </c>
      <c r="J32" s="4">
        <f t="shared" si="16"/>
        <v>0</v>
      </c>
      <c r="K32" s="4">
        <f t="shared" si="16"/>
        <v>0</v>
      </c>
      <c r="L32" s="4">
        <f t="shared" si="16"/>
        <v>0</v>
      </c>
      <c r="M32" s="4">
        <f t="shared" si="16"/>
        <v>0</v>
      </c>
      <c r="N32" s="54">
        <f t="shared" si="16"/>
        <v>0</v>
      </c>
      <c r="O32" s="72">
        <f t="shared" si="16"/>
        <v>0</v>
      </c>
      <c r="P32" s="72">
        <f t="shared" si="16"/>
        <v>0</v>
      </c>
      <c r="Q32" s="72">
        <f t="shared" si="16"/>
        <v>0</v>
      </c>
      <c r="R32" s="48">
        <f t="shared" si="16"/>
        <v>0</v>
      </c>
      <c r="S32" s="48">
        <f t="shared" si="16"/>
        <v>0</v>
      </c>
      <c r="T32" s="48">
        <f t="shared" si="16"/>
        <v>0</v>
      </c>
      <c r="U32" s="48">
        <f t="shared" si="16"/>
        <v>0</v>
      </c>
      <c r="V32" s="137" t="s">
        <v>7</v>
      </c>
      <c r="W32" s="21"/>
    </row>
    <row r="33" spans="2:23" ht="24" x14ac:dyDescent="0.25">
      <c r="B33" s="142"/>
      <c r="C33" s="142"/>
      <c r="D33" s="18" t="s">
        <v>112</v>
      </c>
      <c r="E33" s="4">
        <f t="shared" si="10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54">
        <v>0</v>
      </c>
      <c r="O33" s="72">
        <v>0</v>
      </c>
      <c r="P33" s="72">
        <v>0</v>
      </c>
      <c r="Q33" s="72">
        <v>0</v>
      </c>
      <c r="R33" s="48">
        <v>0</v>
      </c>
      <c r="S33" s="48">
        <v>0</v>
      </c>
      <c r="T33" s="48">
        <v>0</v>
      </c>
      <c r="U33" s="48">
        <v>0</v>
      </c>
      <c r="V33" s="137"/>
      <c r="W33" s="21"/>
    </row>
    <row r="34" spans="2:23" ht="24" x14ac:dyDescent="0.25">
      <c r="B34" s="142"/>
      <c r="C34" s="142"/>
      <c r="D34" s="18" t="s">
        <v>113</v>
      </c>
      <c r="E34" s="4">
        <f t="shared" si="10"/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54">
        <v>0</v>
      </c>
      <c r="O34" s="72">
        <v>0</v>
      </c>
      <c r="P34" s="72">
        <v>0</v>
      </c>
      <c r="Q34" s="72">
        <v>0</v>
      </c>
      <c r="R34" s="48">
        <v>0</v>
      </c>
      <c r="S34" s="48">
        <v>0</v>
      </c>
      <c r="T34" s="48">
        <v>0</v>
      </c>
      <c r="U34" s="48">
        <v>0</v>
      </c>
      <c r="V34" s="137"/>
      <c r="W34" s="21"/>
    </row>
    <row r="35" spans="2:23" x14ac:dyDescent="0.25">
      <c r="B35" s="142"/>
      <c r="C35" s="142"/>
      <c r="D35" s="18" t="s">
        <v>114</v>
      </c>
      <c r="E35" s="4">
        <f t="shared" si="10"/>
        <v>97.4</v>
      </c>
      <c r="F35" s="4">
        <v>97.4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54">
        <v>0</v>
      </c>
      <c r="O35" s="72">
        <v>0</v>
      </c>
      <c r="P35" s="72">
        <v>0</v>
      </c>
      <c r="Q35" s="72">
        <v>0</v>
      </c>
      <c r="R35" s="48">
        <v>0</v>
      </c>
      <c r="S35" s="48">
        <v>0</v>
      </c>
      <c r="T35" s="48">
        <v>0</v>
      </c>
      <c r="U35" s="48">
        <v>0</v>
      </c>
      <c r="V35" s="137"/>
      <c r="W35" s="21"/>
    </row>
    <row r="36" spans="2:23" ht="24" x14ac:dyDescent="0.25">
      <c r="B36" s="142"/>
      <c r="C36" s="142"/>
      <c r="D36" s="18" t="s">
        <v>115</v>
      </c>
      <c r="E36" s="4">
        <f t="shared" si="10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54">
        <v>0</v>
      </c>
      <c r="O36" s="72">
        <v>0</v>
      </c>
      <c r="P36" s="72">
        <v>0</v>
      </c>
      <c r="Q36" s="72">
        <v>0</v>
      </c>
      <c r="R36" s="48">
        <v>0</v>
      </c>
      <c r="S36" s="48">
        <v>0</v>
      </c>
      <c r="T36" s="48">
        <v>0</v>
      </c>
      <c r="U36" s="48">
        <v>0</v>
      </c>
      <c r="V36" s="137"/>
      <c r="W36" s="21"/>
    </row>
    <row r="37" spans="2:23" x14ac:dyDescent="0.25">
      <c r="B37" s="142" t="s">
        <v>44</v>
      </c>
      <c r="C37" s="142" t="s">
        <v>9</v>
      </c>
      <c r="D37" s="18" t="s">
        <v>29</v>
      </c>
      <c r="E37" s="4">
        <f t="shared" si="10"/>
        <v>14506.574639999999</v>
      </c>
      <c r="F37" s="4">
        <f>SUM(F38:F41)</f>
        <v>727.7</v>
      </c>
      <c r="G37" s="4">
        <f t="shared" ref="G37:U37" si="17">SUM(G38:G41)</f>
        <v>550</v>
      </c>
      <c r="H37" s="4">
        <f t="shared" si="17"/>
        <v>600</v>
      </c>
      <c r="I37" s="4">
        <f t="shared" si="17"/>
        <v>1000</v>
      </c>
      <c r="J37" s="4">
        <f t="shared" si="17"/>
        <v>1000</v>
      </c>
      <c r="K37" s="4">
        <f t="shared" si="17"/>
        <v>1339.309</v>
      </c>
      <c r="L37" s="4">
        <f t="shared" si="17"/>
        <v>1239.56564</v>
      </c>
      <c r="M37" s="4">
        <f t="shared" si="17"/>
        <v>1000</v>
      </c>
      <c r="N37" s="54">
        <f t="shared" si="17"/>
        <v>1250</v>
      </c>
      <c r="O37" s="72">
        <f t="shared" si="17"/>
        <v>600</v>
      </c>
      <c r="P37" s="72">
        <f t="shared" si="17"/>
        <v>600</v>
      </c>
      <c r="Q37" s="72">
        <f t="shared" si="17"/>
        <v>600</v>
      </c>
      <c r="R37" s="48">
        <f t="shared" si="17"/>
        <v>1000</v>
      </c>
      <c r="S37" s="48">
        <f t="shared" si="17"/>
        <v>1000</v>
      </c>
      <c r="T37" s="48">
        <f t="shared" si="17"/>
        <v>1000</v>
      </c>
      <c r="U37" s="48">
        <f t="shared" si="17"/>
        <v>1000</v>
      </c>
      <c r="V37" s="137" t="s">
        <v>118</v>
      </c>
      <c r="W37" s="21"/>
    </row>
    <row r="38" spans="2:23" ht="24" x14ac:dyDescent="0.25">
      <c r="B38" s="142"/>
      <c r="C38" s="142"/>
      <c r="D38" s="18" t="s">
        <v>112</v>
      </c>
      <c r="E38" s="4">
        <f t="shared" si="10"/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54">
        <v>0</v>
      </c>
      <c r="O38" s="72">
        <v>0</v>
      </c>
      <c r="P38" s="72">
        <v>0</v>
      </c>
      <c r="Q38" s="72">
        <v>0</v>
      </c>
      <c r="R38" s="48">
        <v>0</v>
      </c>
      <c r="S38" s="48">
        <v>0</v>
      </c>
      <c r="T38" s="48">
        <v>0</v>
      </c>
      <c r="U38" s="48">
        <v>0</v>
      </c>
      <c r="V38" s="137"/>
      <c r="W38" s="21"/>
    </row>
    <row r="39" spans="2:23" ht="24" x14ac:dyDescent="0.25">
      <c r="B39" s="142"/>
      <c r="C39" s="142"/>
      <c r="D39" s="18" t="s">
        <v>113</v>
      </c>
      <c r="E39" s="4">
        <f t="shared" si="10"/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54">
        <v>0</v>
      </c>
      <c r="O39" s="72">
        <v>0</v>
      </c>
      <c r="P39" s="72">
        <v>0</v>
      </c>
      <c r="Q39" s="72">
        <v>0</v>
      </c>
      <c r="R39" s="48">
        <v>0</v>
      </c>
      <c r="S39" s="48">
        <v>0</v>
      </c>
      <c r="T39" s="48">
        <v>0</v>
      </c>
      <c r="U39" s="48">
        <v>0</v>
      </c>
      <c r="V39" s="137"/>
      <c r="W39" s="21"/>
    </row>
    <row r="40" spans="2:23" x14ac:dyDescent="0.25">
      <c r="B40" s="142"/>
      <c r="C40" s="142"/>
      <c r="D40" s="18" t="s">
        <v>114</v>
      </c>
      <c r="E40" s="4">
        <f t="shared" si="10"/>
        <v>14506.574639999999</v>
      </c>
      <c r="F40" s="4">
        <v>727.7</v>
      </c>
      <c r="G40" s="4">
        <v>550</v>
      </c>
      <c r="H40" s="4">
        <v>600</v>
      </c>
      <c r="I40" s="4">
        <v>1000</v>
      </c>
      <c r="J40" s="4">
        <v>1000</v>
      </c>
      <c r="K40" s="4">
        <v>1339.309</v>
      </c>
      <c r="L40" s="4">
        <v>1239.56564</v>
      </c>
      <c r="M40" s="4">
        <v>1000</v>
      </c>
      <c r="N40" s="54">
        <v>1250</v>
      </c>
      <c r="O40" s="72">
        <v>600</v>
      </c>
      <c r="P40" s="72">
        <v>600</v>
      </c>
      <c r="Q40" s="72">
        <v>600</v>
      </c>
      <c r="R40" s="48">
        <v>1000</v>
      </c>
      <c r="S40" s="48">
        <v>1000</v>
      </c>
      <c r="T40" s="48">
        <v>1000</v>
      </c>
      <c r="U40" s="48">
        <v>1000</v>
      </c>
      <c r="V40" s="137"/>
      <c r="W40" s="21"/>
    </row>
    <row r="41" spans="2:23" ht="24" x14ac:dyDescent="0.25">
      <c r="B41" s="142"/>
      <c r="C41" s="142"/>
      <c r="D41" s="18" t="s">
        <v>115</v>
      </c>
      <c r="E41" s="4">
        <f t="shared" si="10"/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54">
        <v>0</v>
      </c>
      <c r="O41" s="72">
        <v>0</v>
      </c>
      <c r="P41" s="72">
        <v>0</v>
      </c>
      <c r="Q41" s="72">
        <v>0</v>
      </c>
      <c r="R41" s="48">
        <v>0</v>
      </c>
      <c r="S41" s="48">
        <v>0</v>
      </c>
      <c r="T41" s="48">
        <v>0</v>
      </c>
      <c r="U41" s="48">
        <v>0</v>
      </c>
      <c r="V41" s="137"/>
      <c r="W41" s="21"/>
    </row>
    <row r="42" spans="2:23" x14ac:dyDescent="0.25">
      <c r="B42" s="142" t="s">
        <v>46</v>
      </c>
      <c r="C42" s="142" t="s">
        <v>10</v>
      </c>
      <c r="D42" s="18" t="s">
        <v>29</v>
      </c>
      <c r="E42" s="4">
        <f t="shared" si="10"/>
        <v>7028.9621299999999</v>
      </c>
      <c r="F42" s="4">
        <f>SUM(F43:F46)</f>
        <v>100</v>
      </c>
      <c r="G42" s="4">
        <f t="shared" ref="G42:U42" si="18">SUM(G43:G46)</f>
        <v>0</v>
      </c>
      <c r="H42" s="4">
        <f t="shared" si="18"/>
        <v>0</v>
      </c>
      <c r="I42" s="4">
        <f t="shared" si="18"/>
        <v>438.16</v>
      </c>
      <c r="J42" s="4">
        <f>SUM(J43:J46)</f>
        <v>500</v>
      </c>
      <c r="K42" s="4">
        <f t="shared" si="18"/>
        <v>5462.07</v>
      </c>
      <c r="L42" s="4">
        <f t="shared" si="18"/>
        <v>528.73212999999998</v>
      </c>
      <c r="M42" s="4">
        <f t="shared" si="18"/>
        <v>0</v>
      </c>
      <c r="N42" s="54">
        <f t="shared" si="18"/>
        <v>0</v>
      </c>
      <c r="O42" s="72">
        <f t="shared" si="18"/>
        <v>0</v>
      </c>
      <c r="P42" s="72">
        <f t="shared" si="18"/>
        <v>0</v>
      </c>
      <c r="Q42" s="72">
        <f t="shared" si="18"/>
        <v>0</v>
      </c>
      <c r="R42" s="48">
        <f t="shared" si="18"/>
        <v>0</v>
      </c>
      <c r="S42" s="48">
        <f t="shared" si="18"/>
        <v>0</v>
      </c>
      <c r="T42" s="48">
        <f t="shared" si="18"/>
        <v>0</v>
      </c>
      <c r="U42" s="48">
        <f t="shared" si="18"/>
        <v>0</v>
      </c>
      <c r="V42" s="137" t="s">
        <v>7</v>
      </c>
      <c r="W42" s="21"/>
    </row>
    <row r="43" spans="2:23" ht="24" x14ac:dyDescent="0.25">
      <c r="B43" s="142"/>
      <c r="C43" s="142"/>
      <c r="D43" s="18" t="s">
        <v>112</v>
      </c>
      <c r="E43" s="4">
        <f t="shared" si="10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54">
        <v>0</v>
      </c>
      <c r="O43" s="72">
        <v>0</v>
      </c>
      <c r="P43" s="72">
        <v>0</v>
      </c>
      <c r="Q43" s="72">
        <v>0</v>
      </c>
      <c r="R43" s="48">
        <v>0</v>
      </c>
      <c r="S43" s="48">
        <v>0</v>
      </c>
      <c r="T43" s="48">
        <v>0</v>
      </c>
      <c r="U43" s="48">
        <v>0</v>
      </c>
      <c r="V43" s="137"/>
      <c r="W43" s="21"/>
    </row>
    <row r="44" spans="2:23" ht="24" x14ac:dyDescent="0.25">
      <c r="B44" s="142"/>
      <c r="C44" s="142"/>
      <c r="D44" s="18" t="s">
        <v>113</v>
      </c>
      <c r="E44" s="4">
        <f t="shared" si="10"/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54">
        <v>0</v>
      </c>
      <c r="O44" s="72">
        <v>0</v>
      </c>
      <c r="P44" s="72">
        <v>0</v>
      </c>
      <c r="Q44" s="72">
        <v>0</v>
      </c>
      <c r="R44" s="48">
        <v>0</v>
      </c>
      <c r="S44" s="48">
        <v>0</v>
      </c>
      <c r="T44" s="48">
        <v>0</v>
      </c>
      <c r="U44" s="48">
        <v>0</v>
      </c>
      <c r="V44" s="137"/>
      <c r="W44" s="21"/>
    </row>
    <row r="45" spans="2:23" x14ac:dyDescent="0.25">
      <c r="B45" s="142"/>
      <c r="C45" s="142"/>
      <c r="D45" s="18" t="s">
        <v>114</v>
      </c>
      <c r="E45" s="4">
        <f t="shared" si="10"/>
        <v>7028.9621299999999</v>
      </c>
      <c r="F45" s="4">
        <v>100</v>
      </c>
      <c r="G45" s="4">
        <v>0</v>
      </c>
      <c r="H45" s="4">
        <v>0</v>
      </c>
      <c r="I45" s="4">
        <v>438.16</v>
      </c>
      <c r="J45" s="4">
        <v>500</v>
      </c>
      <c r="K45" s="4">
        <v>5462.07</v>
      </c>
      <c r="L45" s="4">
        <v>528.73212999999998</v>
      </c>
      <c r="M45" s="4">
        <v>0</v>
      </c>
      <c r="N45" s="54">
        <v>0</v>
      </c>
      <c r="O45" s="72">
        <v>0</v>
      </c>
      <c r="P45" s="72">
        <v>0</v>
      </c>
      <c r="Q45" s="72">
        <v>0</v>
      </c>
      <c r="R45" s="48">
        <v>0</v>
      </c>
      <c r="S45" s="48">
        <v>0</v>
      </c>
      <c r="T45" s="48">
        <v>0</v>
      </c>
      <c r="U45" s="48">
        <v>0</v>
      </c>
      <c r="V45" s="137"/>
      <c r="W45" s="21"/>
    </row>
    <row r="46" spans="2:23" ht="24" x14ac:dyDescent="0.25">
      <c r="B46" s="142"/>
      <c r="C46" s="142"/>
      <c r="D46" s="18" t="s">
        <v>115</v>
      </c>
      <c r="E46" s="4">
        <f t="shared" si="10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54">
        <v>0</v>
      </c>
      <c r="O46" s="72">
        <v>0</v>
      </c>
      <c r="P46" s="72">
        <v>0</v>
      </c>
      <c r="Q46" s="72">
        <v>0</v>
      </c>
      <c r="R46" s="48">
        <v>0</v>
      </c>
      <c r="S46" s="48">
        <v>0</v>
      </c>
      <c r="T46" s="48">
        <v>0</v>
      </c>
      <c r="U46" s="48">
        <v>0</v>
      </c>
      <c r="V46" s="137"/>
      <c r="W46" s="21"/>
    </row>
    <row r="47" spans="2:23" x14ac:dyDescent="0.25">
      <c r="B47" s="142" t="s">
        <v>48</v>
      </c>
      <c r="C47" s="142" t="s">
        <v>11</v>
      </c>
      <c r="D47" s="18" t="s">
        <v>29</v>
      </c>
      <c r="E47" s="4">
        <f t="shared" si="10"/>
        <v>156.54051000000001</v>
      </c>
      <c r="F47" s="4">
        <f>SUM(F48:F51)</f>
        <v>25</v>
      </c>
      <c r="G47" s="4">
        <f t="shared" ref="G47:U47" si="19">SUM(G48:G51)</f>
        <v>0</v>
      </c>
      <c r="H47" s="4">
        <f t="shared" si="19"/>
        <v>0</v>
      </c>
      <c r="I47" s="4">
        <f t="shared" si="19"/>
        <v>0</v>
      </c>
      <c r="J47" s="4">
        <f t="shared" si="19"/>
        <v>0</v>
      </c>
      <c r="K47" s="4">
        <f t="shared" si="19"/>
        <v>0</v>
      </c>
      <c r="L47" s="4">
        <f t="shared" si="19"/>
        <v>131.54051000000001</v>
      </c>
      <c r="M47" s="4">
        <f t="shared" si="19"/>
        <v>0</v>
      </c>
      <c r="N47" s="54">
        <f t="shared" si="19"/>
        <v>0</v>
      </c>
      <c r="O47" s="72">
        <f t="shared" si="19"/>
        <v>0</v>
      </c>
      <c r="P47" s="72">
        <f t="shared" si="19"/>
        <v>0</v>
      </c>
      <c r="Q47" s="72">
        <f t="shared" si="19"/>
        <v>0</v>
      </c>
      <c r="R47" s="48">
        <f t="shared" si="19"/>
        <v>0</v>
      </c>
      <c r="S47" s="48">
        <f t="shared" si="19"/>
        <v>0</v>
      </c>
      <c r="T47" s="48">
        <f t="shared" si="19"/>
        <v>0</v>
      </c>
      <c r="U47" s="48">
        <f t="shared" si="19"/>
        <v>0</v>
      </c>
      <c r="V47" s="137" t="s">
        <v>7</v>
      </c>
      <c r="W47" s="21"/>
    </row>
    <row r="48" spans="2:23" ht="24" x14ac:dyDescent="0.25">
      <c r="B48" s="142"/>
      <c r="C48" s="142"/>
      <c r="D48" s="18" t="s">
        <v>112</v>
      </c>
      <c r="E48" s="4">
        <f t="shared" si="10"/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54">
        <v>0</v>
      </c>
      <c r="O48" s="72">
        <v>0</v>
      </c>
      <c r="P48" s="72">
        <v>0</v>
      </c>
      <c r="Q48" s="72">
        <v>0</v>
      </c>
      <c r="R48" s="48">
        <v>0</v>
      </c>
      <c r="S48" s="48">
        <v>0</v>
      </c>
      <c r="T48" s="48">
        <v>0</v>
      </c>
      <c r="U48" s="48">
        <v>0</v>
      </c>
      <c r="V48" s="137"/>
      <c r="W48" s="21"/>
    </row>
    <row r="49" spans="2:23" ht="24" x14ac:dyDescent="0.25">
      <c r="B49" s="142"/>
      <c r="C49" s="142"/>
      <c r="D49" s="18" t="s">
        <v>113</v>
      </c>
      <c r="E49" s="4">
        <f t="shared" si="10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54">
        <v>0</v>
      </c>
      <c r="O49" s="72">
        <v>0</v>
      </c>
      <c r="P49" s="72">
        <v>0</v>
      </c>
      <c r="Q49" s="72">
        <v>0</v>
      </c>
      <c r="R49" s="48">
        <v>0</v>
      </c>
      <c r="S49" s="48">
        <v>0</v>
      </c>
      <c r="T49" s="48">
        <v>0</v>
      </c>
      <c r="U49" s="48">
        <v>0</v>
      </c>
      <c r="V49" s="137"/>
      <c r="W49" s="21"/>
    </row>
    <row r="50" spans="2:23" x14ac:dyDescent="0.25">
      <c r="B50" s="142"/>
      <c r="C50" s="142"/>
      <c r="D50" s="18" t="s">
        <v>114</v>
      </c>
      <c r="E50" s="4">
        <f t="shared" si="10"/>
        <v>156.54051000000001</v>
      </c>
      <c r="F50" s="4">
        <v>25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131.54051000000001</v>
      </c>
      <c r="M50" s="4">
        <v>0</v>
      </c>
      <c r="N50" s="54">
        <v>0</v>
      </c>
      <c r="O50" s="72">
        <v>0</v>
      </c>
      <c r="P50" s="72">
        <v>0</v>
      </c>
      <c r="Q50" s="72">
        <v>0</v>
      </c>
      <c r="R50" s="48">
        <v>0</v>
      </c>
      <c r="S50" s="48">
        <v>0</v>
      </c>
      <c r="T50" s="48">
        <v>0</v>
      </c>
      <c r="U50" s="48">
        <v>0</v>
      </c>
      <c r="V50" s="137"/>
      <c r="W50" s="21"/>
    </row>
    <row r="51" spans="2:23" ht="24" x14ac:dyDescent="0.25">
      <c r="B51" s="142"/>
      <c r="C51" s="142"/>
      <c r="D51" s="18" t="s">
        <v>115</v>
      </c>
      <c r="E51" s="4">
        <f t="shared" si="10"/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54">
        <v>0</v>
      </c>
      <c r="O51" s="72">
        <v>0</v>
      </c>
      <c r="P51" s="72">
        <v>0</v>
      </c>
      <c r="Q51" s="72">
        <v>0</v>
      </c>
      <c r="R51" s="48">
        <v>0</v>
      </c>
      <c r="S51" s="48">
        <v>0</v>
      </c>
      <c r="T51" s="48">
        <v>0</v>
      </c>
      <c r="U51" s="48">
        <v>0</v>
      </c>
      <c r="V51" s="137"/>
      <c r="W51" s="21"/>
    </row>
    <row r="52" spans="2:23" x14ac:dyDescent="0.25">
      <c r="B52" s="142" t="s">
        <v>50</v>
      </c>
      <c r="C52" s="137" t="s">
        <v>12</v>
      </c>
      <c r="D52" s="18" t="s">
        <v>29</v>
      </c>
      <c r="E52" s="4">
        <f t="shared" si="10"/>
        <v>1238.0027599999999</v>
      </c>
      <c r="F52" s="4">
        <f>SUM(F53:F56)</f>
        <v>0</v>
      </c>
      <c r="G52" s="4">
        <f t="shared" ref="G52:U52" si="20">SUM(G53:G56)</f>
        <v>0</v>
      </c>
      <c r="H52" s="4">
        <f t="shared" si="20"/>
        <v>0</v>
      </c>
      <c r="I52" s="4">
        <f t="shared" si="20"/>
        <v>0</v>
      </c>
      <c r="J52" s="4">
        <f t="shared" si="20"/>
        <v>49.533999999999999</v>
      </c>
      <c r="K52" s="4">
        <f t="shared" si="20"/>
        <v>49.968000000000004</v>
      </c>
      <c r="L52" s="4">
        <f t="shared" si="20"/>
        <v>99.975759999999994</v>
      </c>
      <c r="M52" s="4">
        <f t="shared" si="20"/>
        <v>80.525000000000006</v>
      </c>
      <c r="N52" s="54">
        <f t="shared" si="20"/>
        <v>50</v>
      </c>
      <c r="O52" s="72">
        <f t="shared" si="20"/>
        <v>236</v>
      </c>
      <c r="P52" s="72">
        <f t="shared" si="20"/>
        <v>236</v>
      </c>
      <c r="Q52" s="72">
        <f t="shared" si="20"/>
        <v>236</v>
      </c>
      <c r="R52" s="4">
        <f t="shared" si="20"/>
        <v>50</v>
      </c>
      <c r="S52" s="4">
        <f t="shared" si="20"/>
        <v>50</v>
      </c>
      <c r="T52" s="4">
        <f t="shared" si="20"/>
        <v>50</v>
      </c>
      <c r="U52" s="4">
        <f t="shared" si="20"/>
        <v>50</v>
      </c>
      <c r="V52" s="137" t="s">
        <v>119</v>
      </c>
      <c r="W52" s="21"/>
    </row>
    <row r="53" spans="2:23" ht="24" x14ac:dyDescent="0.25">
      <c r="B53" s="142"/>
      <c r="C53" s="137"/>
      <c r="D53" s="18" t="s">
        <v>112</v>
      </c>
      <c r="E53" s="4">
        <f t="shared" si="10"/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54">
        <v>0</v>
      </c>
      <c r="O53" s="72">
        <v>0</v>
      </c>
      <c r="P53" s="72">
        <v>0</v>
      </c>
      <c r="Q53" s="72">
        <v>0</v>
      </c>
      <c r="R53" s="48">
        <v>0</v>
      </c>
      <c r="S53" s="48">
        <v>0</v>
      </c>
      <c r="T53" s="48">
        <v>0</v>
      </c>
      <c r="U53" s="48">
        <v>0</v>
      </c>
      <c r="V53" s="137"/>
      <c r="W53" s="21"/>
    </row>
    <row r="54" spans="2:23" ht="24" x14ac:dyDescent="0.25">
      <c r="B54" s="142"/>
      <c r="C54" s="137"/>
      <c r="D54" s="18" t="s">
        <v>113</v>
      </c>
      <c r="E54" s="4">
        <f t="shared" si="10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54">
        <v>0</v>
      </c>
      <c r="O54" s="72">
        <v>0</v>
      </c>
      <c r="P54" s="72">
        <v>0</v>
      </c>
      <c r="Q54" s="72">
        <v>0</v>
      </c>
      <c r="R54" s="48">
        <v>0</v>
      </c>
      <c r="S54" s="48">
        <v>0</v>
      </c>
      <c r="T54" s="48">
        <v>0</v>
      </c>
      <c r="U54" s="48">
        <v>0</v>
      </c>
      <c r="V54" s="137"/>
      <c r="W54" s="21"/>
    </row>
    <row r="55" spans="2:23" x14ac:dyDescent="0.25">
      <c r="B55" s="142"/>
      <c r="C55" s="137"/>
      <c r="D55" s="18" t="s">
        <v>114</v>
      </c>
      <c r="E55" s="4">
        <f t="shared" si="10"/>
        <v>1238.0027599999999</v>
      </c>
      <c r="F55" s="4">
        <v>0</v>
      </c>
      <c r="G55" s="4">
        <v>0</v>
      </c>
      <c r="H55" s="4">
        <v>0</v>
      </c>
      <c r="I55" s="4">
        <v>0</v>
      </c>
      <c r="J55" s="4">
        <v>49.533999999999999</v>
      </c>
      <c r="K55" s="4">
        <v>49.968000000000004</v>
      </c>
      <c r="L55" s="4">
        <v>99.975759999999994</v>
      </c>
      <c r="M55" s="4">
        <v>80.525000000000006</v>
      </c>
      <c r="N55" s="54">
        <v>50</v>
      </c>
      <c r="O55" s="72">
        <v>236</v>
      </c>
      <c r="P55" s="72">
        <v>236</v>
      </c>
      <c r="Q55" s="72">
        <v>236</v>
      </c>
      <c r="R55" s="48">
        <v>50</v>
      </c>
      <c r="S55" s="48">
        <v>50</v>
      </c>
      <c r="T55" s="48">
        <v>50</v>
      </c>
      <c r="U55" s="48">
        <v>50</v>
      </c>
      <c r="V55" s="137"/>
      <c r="W55" s="21"/>
    </row>
    <row r="56" spans="2:23" ht="24" x14ac:dyDescent="0.25">
      <c r="B56" s="142"/>
      <c r="C56" s="137"/>
      <c r="D56" s="18" t="s">
        <v>115</v>
      </c>
      <c r="E56" s="4">
        <f t="shared" si="10"/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54">
        <v>0</v>
      </c>
      <c r="O56" s="72">
        <v>0</v>
      </c>
      <c r="P56" s="72">
        <v>0</v>
      </c>
      <c r="Q56" s="72">
        <v>0</v>
      </c>
      <c r="R56" s="4">
        <v>0</v>
      </c>
      <c r="S56" s="4">
        <v>0</v>
      </c>
      <c r="T56" s="4">
        <v>0</v>
      </c>
      <c r="U56" s="4">
        <v>0</v>
      </c>
      <c r="V56" s="137"/>
      <c r="W56" s="21"/>
    </row>
    <row r="57" spans="2:23" x14ac:dyDescent="0.25">
      <c r="B57" s="142" t="s">
        <v>52</v>
      </c>
      <c r="C57" s="142" t="s">
        <v>53</v>
      </c>
      <c r="D57" s="18" t="s">
        <v>29</v>
      </c>
      <c r="E57" s="4">
        <f t="shared" si="10"/>
        <v>14</v>
      </c>
      <c r="F57" s="4">
        <f>SUM(F58:F61)</f>
        <v>14</v>
      </c>
      <c r="G57" s="4">
        <f t="shared" ref="G57:U57" si="21">SUM(G58:G61)</f>
        <v>0</v>
      </c>
      <c r="H57" s="4">
        <f t="shared" si="21"/>
        <v>0</v>
      </c>
      <c r="I57" s="4">
        <f t="shared" si="21"/>
        <v>0</v>
      </c>
      <c r="J57" s="4">
        <f t="shared" si="21"/>
        <v>0</v>
      </c>
      <c r="K57" s="4">
        <f t="shared" si="21"/>
        <v>0</v>
      </c>
      <c r="L57" s="4">
        <f t="shared" si="21"/>
        <v>0</v>
      </c>
      <c r="M57" s="4">
        <f t="shared" si="21"/>
        <v>0</v>
      </c>
      <c r="N57" s="54">
        <f t="shared" si="21"/>
        <v>0</v>
      </c>
      <c r="O57" s="72">
        <f t="shared" si="21"/>
        <v>0</v>
      </c>
      <c r="P57" s="72">
        <f t="shared" si="21"/>
        <v>0</v>
      </c>
      <c r="Q57" s="72">
        <f t="shared" si="21"/>
        <v>0</v>
      </c>
      <c r="R57" s="4">
        <f t="shared" si="21"/>
        <v>0</v>
      </c>
      <c r="S57" s="4">
        <f t="shared" si="21"/>
        <v>0</v>
      </c>
      <c r="T57" s="4">
        <f t="shared" si="21"/>
        <v>0</v>
      </c>
      <c r="U57" s="4">
        <f t="shared" si="21"/>
        <v>0</v>
      </c>
      <c r="V57" s="137" t="s">
        <v>7</v>
      </c>
      <c r="W57" s="21"/>
    </row>
    <row r="58" spans="2:23" ht="24" x14ac:dyDescent="0.25">
      <c r="B58" s="142"/>
      <c r="C58" s="142"/>
      <c r="D58" s="18" t="s">
        <v>112</v>
      </c>
      <c r="E58" s="4">
        <f t="shared" si="10"/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54">
        <v>0</v>
      </c>
      <c r="O58" s="72">
        <v>0</v>
      </c>
      <c r="P58" s="72">
        <v>0</v>
      </c>
      <c r="Q58" s="72">
        <v>0</v>
      </c>
      <c r="R58" s="48">
        <v>0</v>
      </c>
      <c r="S58" s="48">
        <v>0</v>
      </c>
      <c r="T58" s="48">
        <v>0</v>
      </c>
      <c r="U58" s="48">
        <v>0</v>
      </c>
      <c r="V58" s="137"/>
      <c r="W58" s="21"/>
    </row>
    <row r="59" spans="2:23" ht="24" x14ac:dyDescent="0.25">
      <c r="B59" s="142"/>
      <c r="C59" s="142"/>
      <c r="D59" s="18" t="s">
        <v>113</v>
      </c>
      <c r="E59" s="4">
        <f t="shared" si="10"/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54">
        <v>0</v>
      </c>
      <c r="O59" s="72">
        <v>0</v>
      </c>
      <c r="P59" s="72">
        <v>0</v>
      </c>
      <c r="Q59" s="72">
        <v>0</v>
      </c>
      <c r="R59" s="48">
        <v>0</v>
      </c>
      <c r="S59" s="48">
        <v>0</v>
      </c>
      <c r="T59" s="48">
        <v>0</v>
      </c>
      <c r="U59" s="48">
        <v>0</v>
      </c>
      <c r="V59" s="137"/>
      <c r="W59" s="21"/>
    </row>
    <row r="60" spans="2:23" x14ac:dyDescent="0.25">
      <c r="B60" s="142"/>
      <c r="C60" s="142"/>
      <c r="D60" s="18" t="s">
        <v>114</v>
      </c>
      <c r="E60" s="4">
        <f t="shared" si="10"/>
        <v>14</v>
      </c>
      <c r="F60" s="4">
        <v>14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54">
        <v>0</v>
      </c>
      <c r="O60" s="72">
        <v>0</v>
      </c>
      <c r="P60" s="72">
        <v>0</v>
      </c>
      <c r="Q60" s="72">
        <v>0</v>
      </c>
      <c r="R60" s="48">
        <v>0</v>
      </c>
      <c r="S60" s="48">
        <v>0</v>
      </c>
      <c r="T60" s="48">
        <v>0</v>
      </c>
      <c r="U60" s="48">
        <v>0</v>
      </c>
      <c r="V60" s="137"/>
      <c r="W60" s="21"/>
    </row>
    <row r="61" spans="2:23" ht="24" x14ac:dyDescent="0.25">
      <c r="B61" s="142"/>
      <c r="C61" s="142"/>
      <c r="D61" s="18" t="s">
        <v>115</v>
      </c>
      <c r="E61" s="4">
        <f t="shared" si="10"/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54">
        <v>0</v>
      </c>
      <c r="O61" s="72">
        <v>0</v>
      </c>
      <c r="P61" s="72">
        <v>0</v>
      </c>
      <c r="Q61" s="72">
        <v>0</v>
      </c>
      <c r="R61" s="48">
        <v>0</v>
      </c>
      <c r="S61" s="48">
        <v>0</v>
      </c>
      <c r="T61" s="48">
        <v>0</v>
      </c>
      <c r="U61" s="48">
        <v>0</v>
      </c>
      <c r="V61" s="137"/>
      <c r="W61" s="21"/>
    </row>
    <row r="62" spans="2:23" x14ac:dyDescent="0.25">
      <c r="B62" s="142" t="s">
        <v>55</v>
      </c>
      <c r="C62" s="142" t="s">
        <v>57</v>
      </c>
      <c r="D62" s="18" t="s">
        <v>29</v>
      </c>
      <c r="E62" s="4">
        <f t="shared" si="10"/>
        <v>473200.90399999998</v>
      </c>
      <c r="F62" s="4">
        <f>SUM(F63:F66)</f>
        <v>15279.03</v>
      </c>
      <c r="G62" s="4">
        <f t="shared" ref="G62:U62" si="22">SUM(G63:G66)</f>
        <v>17577.669999999998</v>
      </c>
      <c r="H62" s="4">
        <f t="shared" si="22"/>
        <v>16805.04</v>
      </c>
      <c r="I62" s="4">
        <f t="shared" si="22"/>
        <v>16836.84</v>
      </c>
      <c r="J62" s="4">
        <f t="shared" si="22"/>
        <v>31807.529000000002</v>
      </c>
      <c r="K62" s="4">
        <f t="shared" si="22"/>
        <v>27441.704000000002</v>
      </c>
      <c r="L62" s="4">
        <f t="shared" si="22"/>
        <v>34821.707000000002</v>
      </c>
      <c r="M62" s="4">
        <f t="shared" si="22"/>
        <v>36269.718000000001</v>
      </c>
      <c r="N62" s="54">
        <f t="shared" si="22"/>
        <v>36249.065999999999</v>
      </c>
      <c r="O62" s="72">
        <f t="shared" si="22"/>
        <v>40021</v>
      </c>
      <c r="P62" s="72">
        <f t="shared" si="22"/>
        <v>35345.800000000003</v>
      </c>
      <c r="Q62" s="72">
        <f t="shared" si="22"/>
        <v>35345.800000000003</v>
      </c>
      <c r="R62" s="48">
        <f t="shared" si="22"/>
        <v>32350</v>
      </c>
      <c r="S62" s="48">
        <f t="shared" si="22"/>
        <v>32350</v>
      </c>
      <c r="T62" s="48">
        <f t="shared" si="22"/>
        <v>32350</v>
      </c>
      <c r="U62" s="48">
        <f t="shared" si="22"/>
        <v>32350</v>
      </c>
      <c r="V62" s="137" t="s">
        <v>7</v>
      </c>
      <c r="W62" s="21"/>
    </row>
    <row r="63" spans="2:23" ht="24" x14ac:dyDescent="0.25">
      <c r="B63" s="142"/>
      <c r="C63" s="142"/>
      <c r="D63" s="18" t="s">
        <v>112</v>
      </c>
      <c r="E63" s="4">
        <f t="shared" si="10"/>
        <v>0</v>
      </c>
      <c r="F63" s="4">
        <f>F70+F77+F82</f>
        <v>0</v>
      </c>
      <c r="G63" s="4">
        <f t="shared" ref="G63:U63" si="23">G70+G77+G82</f>
        <v>0</v>
      </c>
      <c r="H63" s="4">
        <f t="shared" si="23"/>
        <v>0</v>
      </c>
      <c r="I63" s="4">
        <f t="shared" si="23"/>
        <v>0</v>
      </c>
      <c r="J63" s="4">
        <f t="shared" si="23"/>
        <v>0</v>
      </c>
      <c r="K63" s="4">
        <f t="shared" si="23"/>
        <v>0</v>
      </c>
      <c r="L63" s="4">
        <f t="shared" si="23"/>
        <v>0</v>
      </c>
      <c r="M63" s="4">
        <f t="shared" si="23"/>
        <v>0</v>
      </c>
      <c r="N63" s="54">
        <f t="shared" si="23"/>
        <v>0</v>
      </c>
      <c r="O63" s="72">
        <f t="shared" si="23"/>
        <v>0</v>
      </c>
      <c r="P63" s="72">
        <f t="shared" si="23"/>
        <v>0</v>
      </c>
      <c r="Q63" s="72">
        <f t="shared" si="23"/>
        <v>0</v>
      </c>
      <c r="R63" s="48">
        <f t="shared" si="23"/>
        <v>0</v>
      </c>
      <c r="S63" s="48">
        <f t="shared" si="23"/>
        <v>0</v>
      </c>
      <c r="T63" s="48">
        <f t="shared" si="23"/>
        <v>0</v>
      </c>
      <c r="U63" s="48">
        <f t="shared" si="23"/>
        <v>0</v>
      </c>
      <c r="V63" s="137"/>
      <c r="W63" s="21"/>
    </row>
    <row r="64" spans="2:23" ht="24" x14ac:dyDescent="0.25">
      <c r="B64" s="142"/>
      <c r="C64" s="142"/>
      <c r="D64" s="18" t="s">
        <v>113</v>
      </c>
      <c r="E64" s="4">
        <f t="shared" si="10"/>
        <v>0</v>
      </c>
      <c r="F64" s="4">
        <f t="shared" ref="F64:U66" si="24">F71+F78+F83</f>
        <v>0</v>
      </c>
      <c r="G64" s="4">
        <f t="shared" si="24"/>
        <v>0</v>
      </c>
      <c r="H64" s="4">
        <f t="shared" si="24"/>
        <v>0</v>
      </c>
      <c r="I64" s="4">
        <f t="shared" si="24"/>
        <v>0</v>
      </c>
      <c r="J64" s="4">
        <f t="shared" si="24"/>
        <v>0</v>
      </c>
      <c r="K64" s="4">
        <f t="shared" si="24"/>
        <v>0</v>
      </c>
      <c r="L64" s="4">
        <f t="shared" si="24"/>
        <v>0</v>
      </c>
      <c r="M64" s="4">
        <f t="shared" si="24"/>
        <v>0</v>
      </c>
      <c r="N64" s="54">
        <f t="shared" si="24"/>
        <v>0</v>
      </c>
      <c r="O64" s="72">
        <f t="shared" si="24"/>
        <v>0</v>
      </c>
      <c r="P64" s="72">
        <f t="shared" si="24"/>
        <v>0</v>
      </c>
      <c r="Q64" s="72">
        <f t="shared" si="24"/>
        <v>0</v>
      </c>
      <c r="R64" s="48">
        <f t="shared" si="24"/>
        <v>0</v>
      </c>
      <c r="S64" s="48">
        <f t="shared" si="24"/>
        <v>0</v>
      </c>
      <c r="T64" s="48">
        <f t="shared" si="24"/>
        <v>0</v>
      </c>
      <c r="U64" s="48">
        <v>0</v>
      </c>
      <c r="V64" s="137"/>
      <c r="W64" s="21"/>
    </row>
    <row r="65" spans="2:23" x14ac:dyDescent="0.25">
      <c r="B65" s="142"/>
      <c r="C65" s="142"/>
      <c r="D65" s="18" t="s">
        <v>114</v>
      </c>
      <c r="E65" s="4">
        <f t="shared" si="10"/>
        <v>473200.90399999998</v>
      </c>
      <c r="F65" s="4">
        <f t="shared" si="24"/>
        <v>15279.03</v>
      </c>
      <c r="G65" s="4">
        <f t="shared" si="24"/>
        <v>17577.669999999998</v>
      </c>
      <c r="H65" s="4">
        <f t="shared" si="24"/>
        <v>16805.04</v>
      </c>
      <c r="I65" s="4">
        <f t="shared" si="24"/>
        <v>16836.84</v>
      </c>
      <c r="J65" s="4">
        <f t="shared" si="24"/>
        <v>31807.529000000002</v>
      </c>
      <c r="K65" s="4">
        <f t="shared" si="24"/>
        <v>27441.704000000002</v>
      </c>
      <c r="L65" s="4">
        <f>L72+L79+L84</f>
        <v>34821.707000000002</v>
      </c>
      <c r="M65" s="4">
        <f>M72+M79+M84</f>
        <v>36269.718000000001</v>
      </c>
      <c r="N65" s="54">
        <f t="shared" si="24"/>
        <v>36249.065999999999</v>
      </c>
      <c r="O65" s="72">
        <f t="shared" si="24"/>
        <v>40021</v>
      </c>
      <c r="P65" s="72">
        <f t="shared" si="24"/>
        <v>35345.800000000003</v>
      </c>
      <c r="Q65" s="72">
        <f t="shared" si="24"/>
        <v>35345.800000000003</v>
      </c>
      <c r="R65" s="48">
        <f t="shared" si="24"/>
        <v>32350</v>
      </c>
      <c r="S65" s="48">
        <f t="shared" si="24"/>
        <v>32350</v>
      </c>
      <c r="T65" s="48">
        <f t="shared" si="24"/>
        <v>32350</v>
      </c>
      <c r="U65" s="48">
        <f t="shared" si="24"/>
        <v>32350</v>
      </c>
      <c r="V65" s="137"/>
      <c r="W65" s="21"/>
    </row>
    <row r="66" spans="2:23" ht="24" x14ac:dyDescent="0.25">
      <c r="B66" s="142"/>
      <c r="C66" s="142"/>
      <c r="D66" s="18" t="s">
        <v>115</v>
      </c>
      <c r="E66" s="4">
        <f t="shared" si="10"/>
        <v>0</v>
      </c>
      <c r="F66" s="4">
        <f t="shared" si="24"/>
        <v>0</v>
      </c>
      <c r="G66" s="4">
        <f t="shared" si="24"/>
        <v>0</v>
      </c>
      <c r="H66" s="4">
        <f t="shared" si="24"/>
        <v>0</v>
      </c>
      <c r="I66" s="4">
        <f t="shared" si="24"/>
        <v>0</v>
      </c>
      <c r="J66" s="4">
        <f t="shared" si="24"/>
        <v>0</v>
      </c>
      <c r="K66" s="4">
        <f t="shared" si="24"/>
        <v>0</v>
      </c>
      <c r="L66" s="4">
        <f t="shared" si="24"/>
        <v>0</v>
      </c>
      <c r="M66" s="4">
        <f t="shared" si="24"/>
        <v>0</v>
      </c>
      <c r="N66" s="54">
        <f t="shared" si="24"/>
        <v>0</v>
      </c>
      <c r="O66" s="72">
        <f t="shared" si="24"/>
        <v>0</v>
      </c>
      <c r="P66" s="72">
        <f t="shared" si="24"/>
        <v>0</v>
      </c>
      <c r="Q66" s="72">
        <f t="shared" si="24"/>
        <v>0</v>
      </c>
      <c r="R66" s="48">
        <f t="shared" si="24"/>
        <v>0</v>
      </c>
      <c r="S66" s="48">
        <f t="shared" si="24"/>
        <v>0</v>
      </c>
      <c r="T66" s="48">
        <f t="shared" si="24"/>
        <v>0</v>
      </c>
      <c r="U66" s="48">
        <f t="shared" si="24"/>
        <v>0</v>
      </c>
      <c r="V66" s="137"/>
      <c r="W66" s="21"/>
    </row>
    <row r="67" spans="2:23" x14ac:dyDescent="0.25">
      <c r="B67" s="142"/>
      <c r="C67" s="142" t="s">
        <v>116</v>
      </c>
      <c r="D67" s="18" t="s">
        <v>29</v>
      </c>
      <c r="E67" s="4">
        <f t="shared" si="10"/>
        <v>6282.25</v>
      </c>
      <c r="F67" s="4">
        <f>F68</f>
        <v>779.03</v>
      </c>
      <c r="G67" s="4">
        <f t="shared" ref="G67:U67" si="25">G68</f>
        <v>2747.47</v>
      </c>
      <c r="H67" s="4">
        <f t="shared" si="25"/>
        <v>2025.99</v>
      </c>
      <c r="I67" s="4">
        <f t="shared" si="25"/>
        <v>729.76</v>
      </c>
      <c r="J67" s="4">
        <f t="shared" si="25"/>
        <v>0</v>
      </c>
      <c r="K67" s="4">
        <f t="shared" si="25"/>
        <v>0</v>
      </c>
      <c r="L67" s="4">
        <f t="shared" si="25"/>
        <v>0</v>
      </c>
      <c r="M67" s="4">
        <f t="shared" si="25"/>
        <v>0</v>
      </c>
      <c r="N67" s="54">
        <f t="shared" si="25"/>
        <v>0</v>
      </c>
      <c r="O67" s="72">
        <f t="shared" si="25"/>
        <v>0</v>
      </c>
      <c r="P67" s="72">
        <f t="shared" si="25"/>
        <v>0</v>
      </c>
      <c r="Q67" s="72">
        <f t="shared" si="25"/>
        <v>0</v>
      </c>
      <c r="R67" s="48">
        <f t="shared" si="25"/>
        <v>0</v>
      </c>
      <c r="S67" s="48">
        <f t="shared" si="25"/>
        <v>0</v>
      </c>
      <c r="T67" s="48">
        <f t="shared" si="25"/>
        <v>0</v>
      </c>
      <c r="U67" s="48">
        <f t="shared" si="25"/>
        <v>0</v>
      </c>
      <c r="V67" s="18"/>
      <c r="W67" s="21"/>
    </row>
    <row r="68" spans="2:23" x14ac:dyDescent="0.25">
      <c r="B68" s="142"/>
      <c r="C68" s="142"/>
      <c r="D68" s="18" t="s">
        <v>114</v>
      </c>
      <c r="E68" s="4">
        <f t="shared" si="10"/>
        <v>6282.25</v>
      </c>
      <c r="F68" s="4">
        <f>F74</f>
        <v>779.03</v>
      </c>
      <c r="G68" s="4">
        <f t="shared" ref="G68:U68" si="26">G74</f>
        <v>2747.47</v>
      </c>
      <c r="H68" s="4">
        <f t="shared" si="26"/>
        <v>2025.99</v>
      </c>
      <c r="I68" s="4">
        <f t="shared" si="26"/>
        <v>729.76</v>
      </c>
      <c r="J68" s="4">
        <f t="shared" si="26"/>
        <v>0</v>
      </c>
      <c r="K68" s="4">
        <f t="shared" si="26"/>
        <v>0</v>
      </c>
      <c r="L68" s="4">
        <f t="shared" si="26"/>
        <v>0</v>
      </c>
      <c r="M68" s="4">
        <f t="shared" si="26"/>
        <v>0</v>
      </c>
      <c r="N68" s="54">
        <f t="shared" si="26"/>
        <v>0</v>
      </c>
      <c r="O68" s="72">
        <f t="shared" si="26"/>
        <v>0</v>
      </c>
      <c r="P68" s="72">
        <f t="shared" si="26"/>
        <v>0</v>
      </c>
      <c r="Q68" s="72">
        <f t="shared" si="26"/>
        <v>0</v>
      </c>
      <c r="R68" s="48">
        <f t="shared" si="26"/>
        <v>0</v>
      </c>
      <c r="S68" s="48">
        <f t="shared" si="26"/>
        <v>0</v>
      </c>
      <c r="T68" s="48">
        <f t="shared" si="26"/>
        <v>0</v>
      </c>
      <c r="U68" s="48">
        <f t="shared" si="26"/>
        <v>0</v>
      </c>
      <c r="V68" s="18"/>
      <c r="W68" s="21"/>
    </row>
    <row r="69" spans="2:23" x14ac:dyDescent="0.25">
      <c r="B69" s="142" t="s">
        <v>56</v>
      </c>
      <c r="C69" s="142" t="s">
        <v>13</v>
      </c>
      <c r="D69" s="18" t="s">
        <v>29</v>
      </c>
      <c r="E69" s="4">
        <f t="shared" si="10"/>
        <v>462547.61399999994</v>
      </c>
      <c r="F69" s="4">
        <f>SUM(F70:F73)</f>
        <v>15279.03</v>
      </c>
      <c r="G69" s="4">
        <f t="shared" ref="G69:U69" si="27">SUM(G70:G73)</f>
        <v>17577.669999999998</v>
      </c>
      <c r="H69" s="4">
        <f t="shared" si="27"/>
        <v>16805.04</v>
      </c>
      <c r="I69" s="4">
        <f t="shared" si="27"/>
        <v>16836.84</v>
      </c>
      <c r="J69" s="4">
        <f t="shared" si="27"/>
        <v>21154.239000000001</v>
      </c>
      <c r="K69" s="4">
        <f t="shared" si="27"/>
        <v>27441.704000000002</v>
      </c>
      <c r="L69" s="4">
        <f t="shared" si="27"/>
        <v>34821.707000000002</v>
      </c>
      <c r="M69" s="4">
        <f t="shared" si="27"/>
        <v>36269.718000000001</v>
      </c>
      <c r="N69" s="54">
        <f t="shared" si="27"/>
        <v>36249.065999999999</v>
      </c>
      <c r="O69" s="72">
        <f t="shared" si="27"/>
        <v>40021</v>
      </c>
      <c r="P69" s="72">
        <f t="shared" si="27"/>
        <v>35345.800000000003</v>
      </c>
      <c r="Q69" s="72">
        <f t="shared" si="27"/>
        <v>35345.800000000003</v>
      </c>
      <c r="R69" s="48">
        <f t="shared" si="27"/>
        <v>32350</v>
      </c>
      <c r="S69" s="48">
        <f t="shared" si="27"/>
        <v>32350</v>
      </c>
      <c r="T69" s="48">
        <f t="shared" si="27"/>
        <v>32350</v>
      </c>
      <c r="U69" s="48">
        <f t="shared" si="27"/>
        <v>32350</v>
      </c>
      <c r="V69" s="137" t="s">
        <v>7</v>
      </c>
      <c r="W69" s="21"/>
    </row>
    <row r="70" spans="2:23" ht="24" x14ac:dyDescent="0.25">
      <c r="B70" s="142"/>
      <c r="C70" s="142"/>
      <c r="D70" s="18" t="s">
        <v>112</v>
      </c>
      <c r="E70" s="4">
        <f t="shared" si="10"/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54">
        <v>0</v>
      </c>
      <c r="O70" s="72">
        <v>0</v>
      </c>
      <c r="P70" s="72">
        <v>0</v>
      </c>
      <c r="Q70" s="72">
        <v>0</v>
      </c>
      <c r="R70" s="48">
        <v>0</v>
      </c>
      <c r="S70" s="48">
        <v>0</v>
      </c>
      <c r="T70" s="48">
        <v>0</v>
      </c>
      <c r="U70" s="48">
        <v>0</v>
      </c>
      <c r="V70" s="137"/>
      <c r="W70" s="21"/>
    </row>
    <row r="71" spans="2:23" ht="24" x14ac:dyDescent="0.25">
      <c r="B71" s="142"/>
      <c r="C71" s="142"/>
      <c r="D71" s="18" t="s">
        <v>113</v>
      </c>
      <c r="E71" s="4">
        <f t="shared" si="10"/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54">
        <v>0</v>
      </c>
      <c r="O71" s="72">
        <v>0</v>
      </c>
      <c r="P71" s="72">
        <v>0</v>
      </c>
      <c r="Q71" s="72">
        <v>0</v>
      </c>
      <c r="R71" s="48">
        <v>0</v>
      </c>
      <c r="S71" s="48">
        <v>0</v>
      </c>
      <c r="T71" s="48">
        <v>0</v>
      </c>
      <c r="U71" s="48">
        <v>0</v>
      </c>
      <c r="V71" s="137"/>
      <c r="W71" s="21"/>
    </row>
    <row r="72" spans="2:23" x14ac:dyDescent="0.25">
      <c r="B72" s="142"/>
      <c r="C72" s="142"/>
      <c r="D72" s="18" t="s">
        <v>114</v>
      </c>
      <c r="E72" s="4">
        <f t="shared" si="10"/>
        <v>462547.61399999994</v>
      </c>
      <c r="F72" s="4">
        <v>15279.03</v>
      </c>
      <c r="G72" s="4">
        <v>17577.669999999998</v>
      </c>
      <c r="H72" s="4">
        <v>16805.04</v>
      </c>
      <c r="I72" s="4">
        <v>16836.84</v>
      </c>
      <c r="J72" s="4">
        <v>21154.239000000001</v>
      </c>
      <c r="K72" s="4">
        <v>27441.704000000002</v>
      </c>
      <c r="L72" s="4">
        <v>34821.707000000002</v>
      </c>
      <c r="M72" s="4">
        <v>36269.718000000001</v>
      </c>
      <c r="N72" s="55">
        <v>36249.065999999999</v>
      </c>
      <c r="O72" s="73">
        <v>40021</v>
      </c>
      <c r="P72" s="73">
        <v>35345.800000000003</v>
      </c>
      <c r="Q72" s="73">
        <v>35345.800000000003</v>
      </c>
      <c r="R72" s="49">
        <v>32350</v>
      </c>
      <c r="S72" s="49">
        <v>32350</v>
      </c>
      <c r="T72" s="49">
        <v>32350</v>
      </c>
      <c r="U72" s="49">
        <v>32350</v>
      </c>
      <c r="V72" s="137"/>
      <c r="W72" s="21"/>
    </row>
    <row r="73" spans="2:23" ht="24" x14ac:dyDescent="0.25">
      <c r="B73" s="142"/>
      <c r="C73" s="142"/>
      <c r="D73" s="18" t="s">
        <v>115</v>
      </c>
      <c r="E73" s="4">
        <f t="shared" si="10"/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54">
        <v>0</v>
      </c>
      <c r="O73" s="72">
        <v>0</v>
      </c>
      <c r="P73" s="72">
        <v>0</v>
      </c>
      <c r="Q73" s="72">
        <v>0</v>
      </c>
      <c r="R73" s="48">
        <v>0</v>
      </c>
      <c r="S73" s="48">
        <v>0</v>
      </c>
      <c r="T73" s="48">
        <v>0</v>
      </c>
      <c r="U73" s="48">
        <v>0</v>
      </c>
      <c r="V73" s="137"/>
      <c r="W73" s="21"/>
    </row>
    <row r="74" spans="2:23" x14ac:dyDescent="0.25">
      <c r="B74" s="142"/>
      <c r="C74" s="142" t="s">
        <v>116</v>
      </c>
      <c r="D74" s="18" t="s">
        <v>29</v>
      </c>
      <c r="E74" s="4">
        <f t="shared" si="10"/>
        <v>6282.25</v>
      </c>
      <c r="F74" s="4">
        <f>F75</f>
        <v>779.03</v>
      </c>
      <c r="G74" s="4">
        <f t="shared" ref="G74:U74" si="28">G75</f>
        <v>2747.47</v>
      </c>
      <c r="H74" s="4">
        <f t="shared" si="28"/>
        <v>2025.99</v>
      </c>
      <c r="I74" s="4">
        <f t="shared" si="28"/>
        <v>729.76</v>
      </c>
      <c r="J74" s="4">
        <f t="shared" si="28"/>
        <v>0</v>
      </c>
      <c r="K74" s="4">
        <f t="shared" si="28"/>
        <v>0</v>
      </c>
      <c r="L74" s="4">
        <f t="shared" si="28"/>
        <v>0</v>
      </c>
      <c r="M74" s="4">
        <f t="shared" si="28"/>
        <v>0</v>
      </c>
      <c r="N74" s="54">
        <f t="shared" si="28"/>
        <v>0</v>
      </c>
      <c r="O74" s="72">
        <f t="shared" si="28"/>
        <v>0</v>
      </c>
      <c r="P74" s="72">
        <f t="shared" si="28"/>
        <v>0</v>
      </c>
      <c r="Q74" s="72">
        <f t="shared" si="28"/>
        <v>0</v>
      </c>
      <c r="R74" s="48">
        <f t="shared" si="28"/>
        <v>0</v>
      </c>
      <c r="S74" s="48">
        <f t="shared" si="28"/>
        <v>0</v>
      </c>
      <c r="T74" s="48">
        <f t="shared" si="28"/>
        <v>0</v>
      </c>
      <c r="U74" s="48">
        <f t="shared" si="28"/>
        <v>0</v>
      </c>
      <c r="V74" s="137"/>
      <c r="W74" s="21"/>
    </row>
    <row r="75" spans="2:23" x14ac:dyDescent="0.25">
      <c r="B75" s="142"/>
      <c r="C75" s="142"/>
      <c r="D75" s="18" t="s">
        <v>114</v>
      </c>
      <c r="E75" s="4">
        <f t="shared" si="10"/>
        <v>6282.25</v>
      </c>
      <c r="F75" s="4">
        <v>779.03</v>
      </c>
      <c r="G75" s="4">
        <v>2747.47</v>
      </c>
      <c r="H75" s="4">
        <v>2025.99</v>
      </c>
      <c r="I75" s="4">
        <v>729.76</v>
      </c>
      <c r="J75" s="4">
        <v>0</v>
      </c>
      <c r="K75" s="4">
        <v>0</v>
      </c>
      <c r="L75" s="4">
        <v>0</v>
      </c>
      <c r="M75" s="4">
        <v>0</v>
      </c>
      <c r="N75" s="54">
        <v>0</v>
      </c>
      <c r="O75" s="72">
        <v>0</v>
      </c>
      <c r="P75" s="72">
        <v>0</v>
      </c>
      <c r="Q75" s="72">
        <v>0</v>
      </c>
      <c r="R75" s="48">
        <v>0</v>
      </c>
      <c r="S75" s="48">
        <v>0</v>
      </c>
      <c r="T75" s="48">
        <v>0</v>
      </c>
      <c r="U75" s="48">
        <v>0</v>
      </c>
      <c r="V75" s="137"/>
      <c r="W75" s="21"/>
    </row>
    <row r="76" spans="2:23" x14ac:dyDescent="0.25">
      <c r="B76" s="143" t="s">
        <v>146</v>
      </c>
      <c r="C76" s="142" t="s">
        <v>147</v>
      </c>
      <c r="D76" s="18" t="s">
        <v>29</v>
      </c>
      <c r="E76" s="4">
        <f t="shared" si="10"/>
        <v>5887.61</v>
      </c>
      <c r="F76" s="4">
        <f>SUM(F77:F80)</f>
        <v>0</v>
      </c>
      <c r="G76" s="4">
        <f t="shared" ref="G76:U76" si="29">SUM(G77:G80)</f>
        <v>0</v>
      </c>
      <c r="H76" s="4">
        <f t="shared" si="29"/>
        <v>0</v>
      </c>
      <c r="I76" s="4">
        <f t="shared" si="29"/>
        <v>0</v>
      </c>
      <c r="J76" s="4">
        <f t="shared" si="29"/>
        <v>5887.61</v>
      </c>
      <c r="K76" s="4">
        <f t="shared" si="29"/>
        <v>0</v>
      </c>
      <c r="L76" s="4">
        <f t="shared" si="29"/>
        <v>0</v>
      </c>
      <c r="M76" s="4">
        <f t="shared" si="29"/>
        <v>0</v>
      </c>
      <c r="N76" s="54">
        <f t="shared" si="29"/>
        <v>0</v>
      </c>
      <c r="O76" s="72">
        <f t="shared" si="29"/>
        <v>0</v>
      </c>
      <c r="P76" s="72">
        <f t="shared" si="29"/>
        <v>0</v>
      </c>
      <c r="Q76" s="72">
        <f t="shared" si="29"/>
        <v>0</v>
      </c>
      <c r="R76" s="48">
        <f t="shared" si="29"/>
        <v>0</v>
      </c>
      <c r="S76" s="48">
        <f t="shared" si="29"/>
        <v>0</v>
      </c>
      <c r="T76" s="48">
        <f t="shared" si="29"/>
        <v>0</v>
      </c>
      <c r="U76" s="48">
        <f t="shared" si="29"/>
        <v>0</v>
      </c>
      <c r="V76" s="18"/>
      <c r="W76" s="21"/>
    </row>
    <row r="77" spans="2:23" ht="24" x14ac:dyDescent="0.25">
      <c r="B77" s="144"/>
      <c r="C77" s="142"/>
      <c r="D77" s="18" t="s">
        <v>112</v>
      </c>
      <c r="E77" s="4">
        <f t="shared" si="10"/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54">
        <v>0</v>
      </c>
      <c r="O77" s="72">
        <v>0</v>
      </c>
      <c r="P77" s="72">
        <v>0</v>
      </c>
      <c r="Q77" s="72">
        <v>0</v>
      </c>
      <c r="R77" s="48">
        <v>0</v>
      </c>
      <c r="S77" s="48">
        <v>0</v>
      </c>
      <c r="T77" s="48">
        <v>0</v>
      </c>
      <c r="U77" s="48">
        <v>0</v>
      </c>
      <c r="V77" s="18"/>
      <c r="W77" s="21"/>
    </row>
    <row r="78" spans="2:23" ht="24" x14ac:dyDescent="0.25">
      <c r="B78" s="144"/>
      <c r="C78" s="142"/>
      <c r="D78" s="18" t="s">
        <v>113</v>
      </c>
      <c r="E78" s="4">
        <f t="shared" si="10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54">
        <v>0</v>
      </c>
      <c r="O78" s="72">
        <v>0</v>
      </c>
      <c r="P78" s="72">
        <v>0</v>
      </c>
      <c r="Q78" s="72">
        <v>0</v>
      </c>
      <c r="R78" s="48">
        <v>0</v>
      </c>
      <c r="S78" s="48">
        <v>0</v>
      </c>
      <c r="T78" s="48">
        <v>0</v>
      </c>
      <c r="U78" s="48">
        <v>0</v>
      </c>
      <c r="V78" s="18"/>
      <c r="W78" s="21"/>
    </row>
    <row r="79" spans="2:23" x14ac:dyDescent="0.25">
      <c r="B79" s="144"/>
      <c r="C79" s="142"/>
      <c r="D79" s="18" t="s">
        <v>114</v>
      </c>
      <c r="E79" s="4">
        <f t="shared" si="10"/>
        <v>5887.61</v>
      </c>
      <c r="F79" s="4">
        <v>0</v>
      </c>
      <c r="G79" s="4">
        <v>0</v>
      </c>
      <c r="H79" s="4">
        <v>0</v>
      </c>
      <c r="I79" s="4">
        <v>0</v>
      </c>
      <c r="J79" s="4">
        <v>5887.61</v>
      </c>
      <c r="K79" s="4">
        <v>0</v>
      </c>
      <c r="L79" s="4">
        <v>0</v>
      </c>
      <c r="M79" s="4">
        <v>0</v>
      </c>
      <c r="N79" s="54">
        <v>0</v>
      </c>
      <c r="O79" s="72">
        <v>0</v>
      </c>
      <c r="P79" s="72">
        <v>0</v>
      </c>
      <c r="Q79" s="72">
        <v>0</v>
      </c>
      <c r="R79" s="48">
        <v>0</v>
      </c>
      <c r="S79" s="48">
        <v>0</v>
      </c>
      <c r="T79" s="48">
        <v>0</v>
      </c>
      <c r="U79" s="48">
        <v>0</v>
      </c>
      <c r="V79" s="18"/>
      <c r="W79" s="21"/>
    </row>
    <row r="80" spans="2:23" ht="24" x14ac:dyDescent="0.25">
      <c r="B80" s="145"/>
      <c r="C80" s="142"/>
      <c r="D80" s="18" t="s">
        <v>115</v>
      </c>
      <c r="E80" s="4">
        <f t="shared" si="10"/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54">
        <v>0</v>
      </c>
      <c r="O80" s="72">
        <v>0</v>
      </c>
      <c r="P80" s="72">
        <v>0</v>
      </c>
      <c r="Q80" s="72">
        <v>0</v>
      </c>
      <c r="R80" s="48">
        <v>0</v>
      </c>
      <c r="S80" s="48">
        <v>0</v>
      </c>
      <c r="T80" s="48">
        <v>0</v>
      </c>
      <c r="U80" s="48">
        <v>0</v>
      </c>
      <c r="V80" s="18"/>
      <c r="W80" s="21"/>
    </row>
    <row r="81" spans="2:23" x14ac:dyDescent="0.25">
      <c r="B81" s="143" t="s">
        <v>148</v>
      </c>
      <c r="C81" s="142" t="s">
        <v>149</v>
      </c>
      <c r="D81" s="18" t="s">
        <v>29</v>
      </c>
      <c r="E81" s="4">
        <f t="shared" si="10"/>
        <v>4765.68</v>
      </c>
      <c r="F81" s="4">
        <f>SUM(F82:F85)</f>
        <v>0</v>
      </c>
      <c r="G81" s="4">
        <f t="shared" ref="G81:U81" si="30">SUM(G82:G85)</f>
        <v>0</v>
      </c>
      <c r="H81" s="4">
        <f t="shared" si="30"/>
        <v>0</v>
      </c>
      <c r="I81" s="4">
        <f t="shared" si="30"/>
        <v>0</v>
      </c>
      <c r="J81" s="4">
        <f t="shared" si="30"/>
        <v>4765.68</v>
      </c>
      <c r="K81" s="4">
        <f t="shared" si="30"/>
        <v>0</v>
      </c>
      <c r="L81" s="4">
        <f t="shared" si="30"/>
        <v>0</v>
      </c>
      <c r="M81" s="4">
        <f t="shared" si="30"/>
        <v>0</v>
      </c>
      <c r="N81" s="54">
        <f t="shared" si="30"/>
        <v>0</v>
      </c>
      <c r="O81" s="72">
        <f t="shared" si="30"/>
        <v>0</v>
      </c>
      <c r="P81" s="72">
        <f t="shared" si="30"/>
        <v>0</v>
      </c>
      <c r="Q81" s="72">
        <f t="shared" si="30"/>
        <v>0</v>
      </c>
      <c r="R81" s="48">
        <f t="shared" si="30"/>
        <v>0</v>
      </c>
      <c r="S81" s="48">
        <f t="shared" si="30"/>
        <v>0</v>
      </c>
      <c r="T81" s="48">
        <f t="shared" si="30"/>
        <v>0</v>
      </c>
      <c r="U81" s="48">
        <f t="shared" si="30"/>
        <v>0</v>
      </c>
      <c r="V81" s="18"/>
      <c r="W81" s="21"/>
    </row>
    <row r="82" spans="2:23" ht="24" x14ac:dyDescent="0.25">
      <c r="B82" s="144"/>
      <c r="C82" s="142"/>
      <c r="D82" s="18" t="s">
        <v>112</v>
      </c>
      <c r="E82" s="4">
        <f t="shared" si="10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54">
        <v>0</v>
      </c>
      <c r="O82" s="72">
        <v>0</v>
      </c>
      <c r="P82" s="72">
        <v>0</v>
      </c>
      <c r="Q82" s="72">
        <v>0</v>
      </c>
      <c r="R82" s="48">
        <v>0</v>
      </c>
      <c r="S82" s="48">
        <v>0</v>
      </c>
      <c r="T82" s="48">
        <v>0</v>
      </c>
      <c r="U82" s="48">
        <v>0</v>
      </c>
      <c r="V82" s="18"/>
      <c r="W82" s="21"/>
    </row>
    <row r="83" spans="2:23" ht="24" x14ac:dyDescent="0.25">
      <c r="B83" s="144"/>
      <c r="C83" s="142"/>
      <c r="D83" s="18" t="s">
        <v>113</v>
      </c>
      <c r="E83" s="4">
        <f t="shared" si="10"/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54">
        <v>0</v>
      </c>
      <c r="O83" s="72">
        <v>0</v>
      </c>
      <c r="P83" s="72">
        <v>0</v>
      </c>
      <c r="Q83" s="72">
        <v>0</v>
      </c>
      <c r="R83" s="48">
        <v>0</v>
      </c>
      <c r="S83" s="48">
        <v>0</v>
      </c>
      <c r="T83" s="48">
        <v>0</v>
      </c>
      <c r="U83" s="48">
        <v>0</v>
      </c>
      <c r="V83" s="18"/>
      <c r="W83" s="21"/>
    </row>
    <row r="84" spans="2:23" x14ac:dyDescent="0.25">
      <c r="B84" s="144"/>
      <c r="C84" s="142"/>
      <c r="D84" s="18" t="s">
        <v>114</v>
      </c>
      <c r="E84" s="4">
        <f t="shared" si="10"/>
        <v>4765.68</v>
      </c>
      <c r="F84" s="4">
        <v>0</v>
      </c>
      <c r="G84" s="4">
        <v>0</v>
      </c>
      <c r="H84" s="4">
        <v>0</v>
      </c>
      <c r="I84" s="4">
        <v>0</v>
      </c>
      <c r="J84" s="4">
        <v>4765.68</v>
      </c>
      <c r="K84" s="4">
        <v>0</v>
      </c>
      <c r="L84" s="4">
        <v>0</v>
      </c>
      <c r="M84" s="4">
        <v>0</v>
      </c>
      <c r="N84" s="54">
        <v>0</v>
      </c>
      <c r="O84" s="72">
        <v>0</v>
      </c>
      <c r="P84" s="72">
        <v>0</v>
      </c>
      <c r="Q84" s="72">
        <v>0</v>
      </c>
      <c r="R84" s="48">
        <v>0</v>
      </c>
      <c r="S84" s="48">
        <v>0</v>
      </c>
      <c r="T84" s="48">
        <v>0</v>
      </c>
      <c r="U84" s="48">
        <v>0</v>
      </c>
      <c r="V84" s="18"/>
      <c r="W84" s="21"/>
    </row>
    <row r="85" spans="2:23" ht="24" x14ac:dyDescent="0.25">
      <c r="B85" s="145"/>
      <c r="C85" s="142"/>
      <c r="D85" s="18" t="s">
        <v>115</v>
      </c>
      <c r="E85" s="4">
        <f t="shared" ref="E85:E148" si="31">SUM(F85:U85)</f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54">
        <v>0</v>
      </c>
      <c r="O85" s="72">
        <v>0</v>
      </c>
      <c r="P85" s="72">
        <v>0</v>
      </c>
      <c r="Q85" s="72">
        <v>0</v>
      </c>
      <c r="R85" s="48">
        <v>0</v>
      </c>
      <c r="S85" s="48">
        <v>0</v>
      </c>
      <c r="T85" s="48">
        <v>0</v>
      </c>
      <c r="U85" s="48">
        <v>0</v>
      </c>
      <c r="V85" s="18"/>
      <c r="W85" s="21"/>
    </row>
    <row r="86" spans="2:23" x14ac:dyDescent="0.25">
      <c r="B86" s="142" t="s">
        <v>59</v>
      </c>
      <c r="C86" s="142" t="s">
        <v>60</v>
      </c>
      <c r="D86" s="18" t="s">
        <v>29</v>
      </c>
      <c r="E86" s="4">
        <f t="shared" si="31"/>
        <v>61276.887419999992</v>
      </c>
      <c r="F86" s="4">
        <f>SUM(F87:F90)</f>
        <v>426</v>
      </c>
      <c r="G86" s="4">
        <f t="shared" ref="G86:U86" si="32">SUM(G87:G90)</f>
        <v>340.64</v>
      </c>
      <c r="H86" s="4">
        <f t="shared" si="32"/>
        <v>100</v>
      </c>
      <c r="I86" s="4">
        <f t="shared" si="32"/>
        <v>300</v>
      </c>
      <c r="J86" s="4">
        <f t="shared" si="32"/>
        <v>4828.83</v>
      </c>
      <c r="K86" s="4">
        <f t="shared" si="32"/>
        <v>6972.5190000000002</v>
      </c>
      <c r="L86" s="4">
        <f t="shared" si="32"/>
        <v>1735.27</v>
      </c>
      <c r="M86" s="4">
        <f t="shared" si="32"/>
        <v>5353.9534200000007</v>
      </c>
      <c r="N86" s="54">
        <f t="shared" si="32"/>
        <v>8421.0750000000007</v>
      </c>
      <c r="O86" s="72">
        <f t="shared" si="32"/>
        <v>5806.2</v>
      </c>
      <c r="P86" s="72">
        <f t="shared" si="32"/>
        <v>3306.2</v>
      </c>
      <c r="Q86" s="72">
        <f t="shared" si="32"/>
        <v>3306.2</v>
      </c>
      <c r="R86" s="48">
        <f t="shared" si="32"/>
        <v>5095</v>
      </c>
      <c r="S86" s="48">
        <f t="shared" si="32"/>
        <v>5095</v>
      </c>
      <c r="T86" s="48">
        <f t="shared" si="32"/>
        <v>5095</v>
      </c>
      <c r="U86" s="48">
        <f t="shared" si="32"/>
        <v>5095</v>
      </c>
      <c r="V86" s="137" t="s">
        <v>133</v>
      </c>
      <c r="W86" s="21"/>
    </row>
    <row r="87" spans="2:23" ht="24" x14ac:dyDescent="0.25">
      <c r="B87" s="142"/>
      <c r="C87" s="142"/>
      <c r="D87" s="18" t="s">
        <v>112</v>
      </c>
      <c r="E87" s="4">
        <f t="shared" si="31"/>
        <v>0</v>
      </c>
      <c r="F87" s="4">
        <f>F94+F114+F131</f>
        <v>0</v>
      </c>
      <c r="G87" s="4">
        <f t="shared" ref="G87:P87" si="33">G94+G114+G131</f>
        <v>0</v>
      </c>
      <c r="H87" s="4">
        <f t="shared" si="33"/>
        <v>0</v>
      </c>
      <c r="I87" s="4">
        <f t="shared" si="33"/>
        <v>0</v>
      </c>
      <c r="J87" s="4">
        <f t="shared" si="33"/>
        <v>0</v>
      </c>
      <c r="K87" s="4">
        <f t="shared" si="33"/>
        <v>0</v>
      </c>
      <c r="L87" s="4">
        <f t="shared" si="33"/>
        <v>0</v>
      </c>
      <c r="M87" s="4">
        <f t="shared" si="33"/>
        <v>0</v>
      </c>
      <c r="N87" s="54">
        <f t="shared" si="33"/>
        <v>0</v>
      </c>
      <c r="O87" s="72">
        <f t="shared" si="33"/>
        <v>0</v>
      </c>
      <c r="P87" s="72">
        <f t="shared" si="33"/>
        <v>0</v>
      </c>
      <c r="Q87" s="72"/>
      <c r="R87" s="48"/>
      <c r="S87" s="48"/>
      <c r="T87" s="48"/>
      <c r="U87" s="48"/>
      <c r="V87" s="137"/>
      <c r="W87" s="21"/>
    </row>
    <row r="88" spans="2:23" ht="24" x14ac:dyDescent="0.25">
      <c r="B88" s="142"/>
      <c r="C88" s="142"/>
      <c r="D88" s="18" t="s">
        <v>113</v>
      </c>
      <c r="E88" s="4">
        <f t="shared" si="31"/>
        <v>13311.136999999997</v>
      </c>
      <c r="F88" s="4">
        <f t="shared" ref="F88:U90" si="34">F95+F115+F132</f>
        <v>371</v>
      </c>
      <c r="G88" s="4">
        <f t="shared" si="34"/>
        <v>0</v>
      </c>
      <c r="H88" s="4">
        <f t="shared" si="34"/>
        <v>0</v>
      </c>
      <c r="I88" s="4">
        <f t="shared" si="34"/>
        <v>0</v>
      </c>
      <c r="J88" s="4">
        <f t="shared" si="34"/>
        <v>316.83999999999997</v>
      </c>
      <c r="K88" s="4">
        <f t="shared" si="34"/>
        <v>5694.9560000000001</v>
      </c>
      <c r="L88" s="4">
        <f t="shared" si="34"/>
        <v>0</v>
      </c>
      <c r="M88" s="4">
        <f t="shared" si="34"/>
        <v>1986.5150000000001</v>
      </c>
      <c r="N88" s="54">
        <f t="shared" si="34"/>
        <v>1681.4259999999999</v>
      </c>
      <c r="O88" s="72">
        <f t="shared" si="34"/>
        <v>1086.8</v>
      </c>
      <c r="P88" s="72">
        <f t="shared" si="34"/>
        <v>1086.8</v>
      </c>
      <c r="Q88" s="72">
        <f t="shared" si="34"/>
        <v>1086.8</v>
      </c>
      <c r="R88" s="48">
        <f t="shared" si="34"/>
        <v>0</v>
      </c>
      <c r="S88" s="48">
        <f t="shared" si="34"/>
        <v>0</v>
      </c>
      <c r="T88" s="48">
        <f t="shared" si="34"/>
        <v>0</v>
      </c>
      <c r="U88" s="48">
        <f t="shared" si="34"/>
        <v>0</v>
      </c>
      <c r="V88" s="137"/>
      <c r="W88" s="21"/>
    </row>
    <row r="89" spans="2:23" x14ac:dyDescent="0.25">
      <c r="B89" s="142"/>
      <c r="C89" s="142"/>
      <c r="D89" s="18" t="s">
        <v>114</v>
      </c>
      <c r="E89" s="4">
        <f t="shared" si="31"/>
        <v>47965.750420000004</v>
      </c>
      <c r="F89" s="4">
        <f t="shared" si="34"/>
        <v>55</v>
      </c>
      <c r="G89" s="4">
        <f t="shared" si="34"/>
        <v>340.64</v>
      </c>
      <c r="H89" s="4">
        <f t="shared" si="34"/>
        <v>100</v>
      </c>
      <c r="I89" s="4">
        <f t="shared" si="34"/>
        <v>300</v>
      </c>
      <c r="J89" s="4">
        <f>J96+J116</f>
        <v>4511.99</v>
      </c>
      <c r="K89" s="4">
        <f t="shared" ref="K89:U89" si="35">K96+K116+K133</f>
        <v>1277.5630000000001</v>
      </c>
      <c r="L89" s="4">
        <f t="shared" si="35"/>
        <v>1735.27</v>
      </c>
      <c r="M89" s="4">
        <f t="shared" si="35"/>
        <v>3367.4384200000004</v>
      </c>
      <c r="N89" s="54">
        <f>N96+N116+N133</f>
        <v>6739.6490000000003</v>
      </c>
      <c r="O89" s="72">
        <f t="shared" si="35"/>
        <v>4719.3999999999996</v>
      </c>
      <c r="P89" s="72">
        <f t="shared" si="35"/>
        <v>2219.4</v>
      </c>
      <c r="Q89" s="72">
        <f t="shared" si="35"/>
        <v>2219.4</v>
      </c>
      <c r="R89" s="48">
        <f t="shared" si="35"/>
        <v>5095</v>
      </c>
      <c r="S89" s="48">
        <f t="shared" si="35"/>
        <v>5095</v>
      </c>
      <c r="T89" s="48">
        <f t="shared" si="35"/>
        <v>5095</v>
      </c>
      <c r="U89" s="48">
        <f t="shared" si="35"/>
        <v>5095</v>
      </c>
      <c r="V89" s="137"/>
      <c r="W89" s="21"/>
    </row>
    <row r="90" spans="2:23" ht="24" x14ac:dyDescent="0.25">
      <c r="B90" s="142"/>
      <c r="C90" s="142"/>
      <c r="D90" s="18" t="s">
        <v>115</v>
      </c>
      <c r="E90" s="4">
        <f t="shared" si="31"/>
        <v>0</v>
      </c>
      <c r="F90" s="4">
        <f t="shared" si="34"/>
        <v>0</v>
      </c>
      <c r="G90" s="4">
        <f t="shared" si="34"/>
        <v>0</v>
      </c>
      <c r="H90" s="4">
        <f t="shared" si="34"/>
        <v>0</v>
      </c>
      <c r="I90" s="4">
        <f t="shared" si="34"/>
        <v>0</v>
      </c>
      <c r="J90" s="4">
        <f t="shared" si="34"/>
        <v>0</v>
      </c>
      <c r="K90" s="4">
        <f t="shared" si="34"/>
        <v>0</v>
      </c>
      <c r="L90" s="4">
        <f t="shared" si="34"/>
        <v>0</v>
      </c>
      <c r="M90" s="4">
        <f t="shared" si="34"/>
        <v>0</v>
      </c>
      <c r="N90" s="54">
        <f t="shared" si="34"/>
        <v>0</v>
      </c>
      <c r="O90" s="72">
        <f t="shared" si="34"/>
        <v>0</v>
      </c>
      <c r="P90" s="72">
        <f t="shared" si="34"/>
        <v>0</v>
      </c>
      <c r="Q90" s="72">
        <f t="shared" si="34"/>
        <v>0</v>
      </c>
      <c r="R90" s="48">
        <f t="shared" si="34"/>
        <v>0</v>
      </c>
      <c r="S90" s="48">
        <f t="shared" si="34"/>
        <v>0</v>
      </c>
      <c r="T90" s="48">
        <f t="shared" si="34"/>
        <v>0</v>
      </c>
      <c r="U90" s="48">
        <f t="shared" si="34"/>
        <v>0</v>
      </c>
      <c r="V90" s="137"/>
      <c r="W90" s="21"/>
    </row>
    <row r="91" spans="2:23" x14ac:dyDescent="0.25">
      <c r="B91" s="142"/>
      <c r="C91" s="137" t="s">
        <v>116</v>
      </c>
      <c r="D91" s="18" t="s">
        <v>29</v>
      </c>
      <c r="E91" s="4">
        <f t="shared" si="31"/>
        <v>245.64</v>
      </c>
      <c r="F91" s="4">
        <f>F92</f>
        <v>0</v>
      </c>
      <c r="G91" s="4">
        <f t="shared" ref="G91:U91" si="36">G92</f>
        <v>245.64</v>
      </c>
      <c r="H91" s="4">
        <f t="shared" si="36"/>
        <v>0</v>
      </c>
      <c r="I91" s="4">
        <f t="shared" si="36"/>
        <v>0</v>
      </c>
      <c r="J91" s="4">
        <f t="shared" si="36"/>
        <v>0</v>
      </c>
      <c r="K91" s="4">
        <f t="shared" si="36"/>
        <v>0</v>
      </c>
      <c r="L91" s="4">
        <f t="shared" si="36"/>
        <v>0</v>
      </c>
      <c r="M91" s="4">
        <f t="shared" si="36"/>
        <v>0</v>
      </c>
      <c r="N91" s="54">
        <f t="shared" si="36"/>
        <v>0</v>
      </c>
      <c r="O91" s="72">
        <f t="shared" si="36"/>
        <v>0</v>
      </c>
      <c r="P91" s="72">
        <f t="shared" si="36"/>
        <v>0</v>
      </c>
      <c r="Q91" s="72">
        <f t="shared" si="36"/>
        <v>0</v>
      </c>
      <c r="R91" s="48">
        <f t="shared" si="36"/>
        <v>0</v>
      </c>
      <c r="S91" s="48">
        <f t="shared" si="36"/>
        <v>0</v>
      </c>
      <c r="T91" s="48">
        <f t="shared" si="36"/>
        <v>0</v>
      </c>
      <c r="U91" s="48">
        <f t="shared" si="36"/>
        <v>0</v>
      </c>
      <c r="V91" s="137"/>
      <c r="W91" s="21"/>
    </row>
    <row r="92" spans="2:23" x14ac:dyDescent="0.25">
      <c r="B92" s="142"/>
      <c r="C92" s="137"/>
      <c r="D92" s="18" t="s">
        <v>114</v>
      </c>
      <c r="E92" s="4">
        <f t="shared" si="31"/>
        <v>245.64</v>
      </c>
      <c r="F92" s="4">
        <f>F118</f>
        <v>0</v>
      </c>
      <c r="G92" s="4">
        <f t="shared" ref="G92:U92" si="37">G118</f>
        <v>245.64</v>
      </c>
      <c r="H92" s="4">
        <f t="shared" si="37"/>
        <v>0</v>
      </c>
      <c r="I92" s="4">
        <f t="shared" si="37"/>
        <v>0</v>
      </c>
      <c r="J92" s="4">
        <f t="shared" si="37"/>
        <v>0</v>
      </c>
      <c r="K92" s="4">
        <f t="shared" si="37"/>
        <v>0</v>
      </c>
      <c r="L92" s="4">
        <f t="shared" si="37"/>
        <v>0</v>
      </c>
      <c r="M92" s="4">
        <f t="shared" si="37"/>
        <v>0</v>
      </c>
      <c r="N92" s="54">
        <f t="shared" si="37"/>
        <v>0</v>
      </c>
      <c r="O92" s="72">
        <f t="shared" si="37"/>
        <v>0</v>
      </c>
      <c r="P92" s="72">
        <f t="shared" si="37"/>
        <v>0</v>
      </c>
      <c r="Q92" s="72">
        <f t="shared" si="37"/>
        <v>0</v>
      </c>
      <c r="R92" s="48">
        <f t="shared" si="37"/>
        <v>0</v>
      </c>
      <c r="S92" s="48">
        <f t="shared" si="37"/>
        <v>0</v>
      </c>
      <c r="T92" s="48">
        <f t="shared" si="37"/>
        <v>0</v>
      </c>
      <c r="U92" s="48">
        <f t="shared" si="37"/>
        <v>0</v>
      </c>
      <c r="V92" s="137"/>
      <c r="W92" s="21"/>
    </row>
    <row r="93" spans="2:23" x14ac:dyDescent="0.25">
      <c r="B93" s="142" t="s">
        <v>62</v>
      </c>
      <c r="C93" s="137" t="s">
        <v>101</v>
      </c>
      <c r="D93" s="18" t="s">
        <v>29</v>
      </c>
      <c r="E93" s="4">
        <f t="shared" si="31"/>
        <v>42296.866999999998</v>
      </c>
      <c r="F93" s="4">
        <f>SUM(F94:F97)</f>
        <v>5</v>
      </c>
      <c r="G93" s="4">
        <f t="shared" ref="G93:U93" si="38">SUM(G94:G97)</f>
        <v>95</v>
      </c>
      <c r="H93" s="4">
        <f t="shared" si="38"/>
        <v>100</v>
      </c>
      <c r="I93" s="4">
        <f t="shared" si="38"/>
        <v>100</v>
      </c>
      <c r="J93" s="4">
        <f t="shared" si="38"/>
        <v>100</v>
      </c>
      <c r="K93" s="4">
        <f t="shared" si="38"/>
        <v>917.56299999999999</v>
      </c>
      <c r="L93" s="4">
        <f t="shared" si="38"/>
        <v>1735.27</v>
      </c>
      <c r="M93" s="4">
        <f t="shared" si="38"/>
        <v>3262.8850000000002</v>
      </c>
      <c r="N93" s="54">
        <f t="shared" si="38"/>
        <v>6651.1490000000003</v>
      </c>
      <c r="O93" s="72">
        <f t="shared" si="38"/>
        <v>4650</v>
      </c>
      <c r="P93" s="72">
        <f t="shared" si="38"/>
        <v>2150</v>
      </c>
      <c r="Q93" s="72">
        <f t="shared" si="38"/>
        <v>2150</v>
      </c>
      <c r="R93" s="48">
        <f t="shared" si="38"/>
        <v>5095</v>
      </c>
      <c r="S93" s="48">
        <f t="shared" si="38"/>
        <v>5095</v>
      </c>
      <c r="T93" s="48">
        <f t="shared" si="38"/>
        <v>5095</v>
      </c>
      <c r="U93" s="48">
        <f t="shared" si="38"/>
        <v>5095</v>
      </c>
      <c r="V93" s="142" t="s">
        <v>133</v>
      </c>
      <c r="W93" s="21"/>
    </row>
    <row r="94" spans="2:23" ht="24" x14ac:dyDescent="0.25">
      <c r="B94" s="142"/>
      <c r="C94" s="137"/>
      <c r="D94" s="18" t="s">
        <v>112</v>
      </c>
      <c r="E94" s="4">
        <f t="shared" si="31"/>
        <v>0</v>
      </c>
      <c r="F94" s="4">
        <f>F99+F104+F109</f>
        <v>0</v>
      </c>
      <c r="G94" s="4">
        <f t="shared" ref="G94:U94" si="39">G99+G104+G109</f>
        <v>0</v>
      </c>
      <c r="H94" s="4">
        <f t="shared" si="39"/>
        <v>0</v>
      </c>
      <c r="I94" s="4">
        <f t="shared" si="39"/>
        <v>0</v>
      </c>
      <c r="J94" s="4">
        <f t="shared" si="39"/>
        <v>0</v>
      </c>
      <c r="K94" s="4">
        <f t="shared" si="39"/>
        <v>0</v>
      </c>
      <c r="L94" s="4">
        <f t="shared" si="39"/>
        <v>0</v>
      </c>
      <c r="M94" s="4">
        <f t="shared" si="39"/>
        <v>0</v>
      </c>
      <c r="N94" s="54">
        <f t="shared" si="39"/>
        <v>0</v>
      </c>
      <c r="O94" s="72">
        <f t="shared" si="39"/>
        <v>0</v>
      </c>
      <c r="P94" s="72">
        <f t="shared" si="39"/>
        <v>0</v>
      </c>
      <c r="Q94" s="72">
        <f t="shared" si="39"/>
        <v>0</v>
      </c>
      <c r="R94" s="48">
        <f t="shared" si="39"/>
        <v>0</v>
      </c>
      <c r="S94" s="48">
        <f t="shared" si="39"/>
        <v>0</v>
      </c>
      <c r="T94" s="48">
        <f t="shared" si="39"/>
        <v>0</v>
      </c>
      <c r="U94" s="48">
        <f t="shared" si="39"/>
        <v>0</v>
      </c>
      <c r="V94" s="142"/>
      <c r="W94" s="21"/>
    </row>
    <row r="95" spans="2:23" ht="24" x14ac:dyDescent="0.25">
      <c r="B95" s="142"/>
      <c r="C95" s="137"/>
      <c r="D95" s="18" t="s">
        <v>113</v>
      </c>
      <c r="E95" s="4">
        <f t="shared" si="31"/>
        <v>0</v>
      </c>
      <c r="F95" s="4">
        <f t="shared" ref="F95:U97" si="40">F100+F105+F110</f>
        <v>0</v>
      </c>
      <c r="G95" s="4">
        <f t="shared" si="40"/>
        <v>0</v>
      </c>
      <c r="H95" s="4">
        <f t="shared" si="40"/>
        <v>0</v>
      </c>
      <c r="I95" s="4">
        <f t="shared" si="40"/>
        <v>0</v>
      </c>
      <c r="J95" s="4">
        <f t="shared" si="40"/>
        <v>0</v>
      </c>
      <c r="K95" s="4">
        <f t="shared" si="40"/>
        <v>0</v>
      </c>
      <c r="L95" s="4">
        <f t="shared" si="40"/>
        <v>0</v>
      </c>
      <c r="M95" s="4">
        <f t="shared" si="40"/>
        <v>0</v>
      </c>
      <c r="N95" s="54">
        <f t="shared" si="40"/>
        <v>0</v>
      </c>
      <c r="O95" s="72">
        <f t="shared" si="40"/>
        <v>0</v>
      </c>
      <c r="P95" s="72">
        <f t="shared" si="40"/>
        <v>0</v>
      </c>
      <c r="Q95" s="72">
        <f t="shared" si="40"/>
        <v>0</v>
      </c>
      <c r="R95" s="48">
        <f t="shared" si="40"/>
        <v>0</v>
      </c>
      <c r="S95" s="48">
        <f t="shared" si="40"/>
        <v>0</v>
      </c>
      <c r="T95" s="48">
        <f t="shared" si="40"/>
        <v>0</v>
      </c>
      <c r="U95" s="48">
        <f t="shared" si="40"/>
        <v>0</v>
      </c>
      <c r="V95" s="142"/>
      <c r="W95" s="21"/>
    </row>
    <row r="96" spans="2:23" x14ac:dyDescent="0.25">
      <c r="B96" s="142"/>
      <c r="C96" s="137"/>
      <c r="D96" s="18" t="s">
        <v>114</v>
      </c>
      <c r="E96" s="4">
        <f t="shared" si="31"/>
        <v>42296.866999999998</v>
      </c>
      <c r="F96" s="4">
        <f t="shared" si="40"/>
        <v>5</v>
      </c>
      <c r="G96" s="4">
        <f t="shared" si="40"/>
        <v>95</v>
      </c>
      <c r="H96" s="4">
        <f t="shared" si="40"/>
        <v>100</v>
      </c>
      <c r="I96" s="4">
        <f t="shared" si="40"/>
        <v>100</v>
      </c>
      <c r="J96" s="4">
        <f t="shared" si="40"/>
        <v>100</v>
      </c>
      <c r="K96" s="4">
        <f t="shared" si="40"/>
        <v>917.56299999999999</v>
      </c>
      <c r="L96" s="4">
        <f t="shared" si="40"/>
        <v>1735.27</v>
      </c>
      <c r="M96" s="4">
        <f>M101+M106+M111</f>
        <v>3262.8850000000002</v>
      </c>
      <c r="N96" s="54">
        <f t="shared" ref="N96:U96" si="41">N101+N106+N111</f>
        <v>6651.1490000000003</v>
      </c>
      <c r="O96" s="72">
        <f t="shared" si="41"/>
        <v>4650</v>
      </c>
      <c r="P96" s="72">
        <f t="shared" si="41"/>
        <v>2150</v>
      </c>
      <c r="Q96" s="72">
        <f t="shared" si="41"/>
        <v>2150</v>
      </c>
      <c r="R96" s="48">
        <f t="shared" si="41"/>
        <v>5095</v>
      </c>
      <c r="S96" s="48">
        <f t="shared" si="41"/>
        <v>5095</v>
      </c>
      <c r="T96" s="48">
        <f t="shared" si="41"/>
        <v>5095</v>
      </c>
      <c r="U96" s="48">
        <f t="shared" si="41"/>
        <v>5095</v>
      </c>
      <c r="V96" s="142"/>
      <c r="W96" s="21"/>
    </row>
    <row r="97" spans="2:23" ht="24" x14ac:dyDescent="0.25">
      <c r="B97" s="142"/>
      <c r="C97" s="137"/>
      <c r="D97" s="18" t="s">
        <v>115</v>
      </c>
      <c r="E97" s="4">
        <f t="shared" si="31"/>
        <v>0</v>
      </c>
      <c r="F97" s="4">
        <f t="shared" si="40"/>
        <v>0</v>
      </c>
      <c r="G97" s="4">
        <f t="shared" si="40"/>
        <v>0</v>
      </c>
      <c r="H97" s="4">
        <f t="shared" si="40"/>
        <v>0</v>
      </c>
      <c r="I97" s="4">
        <f t="shared" si="40"/>
        <v>0</v>
      </c>
      <c r="J97" s="4">
        <f t="shared" si="40"/>
        <v>0</v>
      </c>
      <c r="K97" s="4">
        <f t="shared" si="40"/>
        <v>0</v>
      </c>
      <c r="L97" s="4">
        <f t="shared" si="40"/>
        <v>0</v>
      </c>
      <c r="M97" s="4">
        <f t="shared" si="40"/>
        <v>0</v>
      </c>
      <c r="N97" s="54">
        <f t="shared" si="40"/>
        <v>0</v>
      </c>
      <c r="O97" s="72">
        <f t="shared" si="40"/>
        <v>0</v>
      </c>
      <c r="P97" s="72">
        <f t="shared" si="40"/>
        <v>0</v>
      </c>
      <c r="Q97" s="72">
        <f t="shared" si="40"/>
        <v>0</v>
      </c>
      <c r="R97" s="48">
        <f t="shared" si="40"/>
        <v>0</v>
      </c>
      <c r="S97" s="48">
        <f t="shared" si="40"/>
        <v>0</v>
      </c>
      <c r="T97" s="48">
        <f t="shared" si="40"/>
        <v>0</v>
      </c>
      <c r="U97" s="48">
        <f t="shared" si="40"/>
        <v>0</v>
      </c>
      <c r="V97" s="142"/>
      <c r="W97" s="21"/>
    </row>
    <row r="98" spans="2:23" x14ac:dyDescent="0.25">
      <c r="B98" s="142" t="s">
        <v>63</v>
      </c>
      <c r="C98" s="142" t="s">
        <v>120</v>
      </c>
      <c r="D98" s="18" t="s">
        <v>29</v>
      </c>
      <c r="E98" s="4">
        <f t="shared" si="31"/>
        <v>1503.6857</v>
      </c>
      <c r="F98" s="4">
        <f>SUM(F99:F102)</f>
        <v>0</v>
      </c>
      <c r="G98" s="4">
        <f t="shared" ref="G98:U98" si="42">SUM(G99:G102)</f>
        <v>90</v>
      </c>
      <c r="H98" s="4">
        <f t="shared" si="42"/>
        <v>95</v>
      </c>
      <c r="I98" s="4">
        <f t="shared" si="42"/>
        <v>95</v>
      </c>
      <c r="J98" s="4">
        <f t="shared" si="42"/>
        <v>95</v>
      </c>
      <c r="K98" s="4">
        <f t="shared" si="42"/>
        <v>0</v>
      </c>
      <c r="L98" s="4">
        <f t="shared" si="42"/>
        <v>116.6857</v>
      </c>
      <c r="M98" s="4">
        <f t="shared" si="42"/>
        <v>95</v>
      </c>
      <c r="N98" s="54">
        <f t="shared" si="42"/>
        <v>87</v>
      </c>
      <c r="O98" s="72">
        <f t="shared" si="42"/>
        <v>150</v>
      </c>
      <c r="P98" s="72">
        <f t="shared" si="42"/>
        <v>150</v>
      </c>
      <c r="Q98" s="72">
        <f t="shared" si="42"/>
        <v>150</v>
      </c>
      <c r="R98" s="48">
        <f t="shared" si="42"/>
        <v>95</v>
      </c>
      <c r="S98" s="48">
        <f t="shared" si="42"/>
        <v>95</v>
      </c>
      <c r="T98" s="48">
        <f t="shared" si="42"/>
        <v>95</v>
      </c>
      <c r="U98" s="48">
        <f t="shared" si="42"/>
        <v>95</v>
      </c>
      <c r="V98" s="137" t="s">
        <v>133</v>
      </c>
      <c r="W98" s="21"/>
    </row>
    <row r="99" spans="2:23" ht="24" x14ac:dyDescent="0.25">
      <c r="B99" s="142"/>
      <c r="C99" s="142"/>
      <c r="D99" s="18" t="s">
        <v>112</v>
      </c>
      <c r="E99" s="4">
        <f t="shared" si="31"/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54">
        <v>0</v>
      </c>
      <c r="O99" s="72">
        <v>0</v>
      </c>
      <c r="P99" s="72">
        <v>0</v>
      </c>
      <c r="Q99" s="72">
        <v>0</v>
      </c>
      <c r="R99" s="48">
        <v>0</v>
      </c>
      <c r="S99" s="48">
        <v>0</v>
      </c>
      <c r="T99" s="48">
        <v>0</v>
      </c>
      <c r="U99" s="48">
        <v>0</v>
      </c>
      <c r="V99" s="137"/>
      <c r="W99" s="21"/>
    </row>
    <row r="100" spans="2:23" ht="24" x14ac:dyDescent="0.25">
      <c r="B100" s="142"/>
      <c r="C100" s="142"/>
      <c r="D100" s="18" t="s">
        <v>113</v>
      </c>
      <c r="E100" s="4">
        <f t="shared" si="3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54">
        <v>0</v>
      </c>
      <c r="O100" s="72">
        <v>0</v>
      </c>
      <c r="P100" s="72">
        <v>0</v>
      </c>
      <c r="Q100" s="72">
        <v>0</v>
      </c>
      <c r="R100" s="48">
        <v>0</v>
      </c>
      <c r="S100" s="48">
        <v>0</v>
      </c>
      <c r="T100" s="48">
        <v>0</v>
      </c>
      <c r="U100" s="48">
        <v>0</v>
      </c>
      <c r="V100" s="137"/>
      <c r="W100" s="21"/>
    </row>
    <row r="101" spans="2:23" x14ac:dyDescent="0.25">
      <c r="B101" s="142"/>
      <c r="C101" s="142"/>
      <c r="D101" s="18" t="s">
        <v>114</v>
      </c>
      <c r="E101" s="4">
        <f t="shared" si="31"/>
        <v>1503.6857</v>
      </c>
      <c r="F101" s="4">
        <v>0</v>
      </c>
      <c r="G101" s="4">
        <v>90</v>
      </c>
      <c r="H101" s="4">
        <v>95</v>
      </c>
      <c r="I101" s="4">
        <v>95</v>
      </c>
      <c r="J101" s="4">
        <v>95</v>
      </c>
      <c r="K101" s="4">
        <v>0</v>
      </c>
      <c r="L101" s="4">
        <v>116.6857</v>
      </c>
      <c r="M101" s="4">
        <v>95</v>
      </c>
      <c r="N101" s="54">
        <v>87</v>
      </c>
      <c r="O101" s="72">
        <v>150</v>
      </c>
      <c r="P101" s="72">
        <v>150</v>
      </c>
      <c r="Q101" s="72">
        <v>150</v>
      </c>
      <c r="R101" s="48">
        <v>95</v>
      </c>
      <c r="S101" s="48">
        <v>95</v>
      </c>
      <c r="T101" s="48">
        <v>95</v>
      </c>
      <c r="U101" s="48">
        <v>95</v>
      </c>
      <c r="V101" s="137"/>
      <c r="W101" s="21"/>
    </row>
    <row r="102" spans="2:23" ht="24" x14ac:dyDescent="0.25">
      <c r="B102" s="142"/>
      <c r="C102" s="142"/>
      <c r="D102" s="18" t="s">
        <v>115</v>
      </c>
      <c r="E102" s="4">
        <f t="shared" si="31"/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54">
        <v>0</v>
      </c>
      <c r="O102" s="72">
        <v>0</v>
      </c>
      <c r="P102" s="72">
        <v>0</v>
      </c>
      <c r="Q102" s="72">
        <v>0</v>
      </c>
      <c r="R102" s="48">
        <v>0</v>
      </c>
      <c r="S102" s="48">
        <v>0</v>
      </c>
      <c r="T102" s="48">
        <v>0</v>
      </c>
      <c r="U102" s="48">
        <v>0</v>
      </c>
      <c r="V102" s="137"/>
      <c r="W102" s="21"/>
    </row>
    <row r="103" spans="2:23" x14ac:dyDescent="0.25">
      <c r="B103" s="142" t="s">
        <v>67</v>
      </c>
      <c r="C103" s="142" t="s">
        <v>105</v>
      </c>
      <c r="D103" s="18" t="s">
        <v>29</v>
      </c>
      <c r="E103" s="4">
        <f t="shared" si="31"/>
        <v>30</v>
      </c>
      <c r="F103" s="4">
        <f>SUM(F104:F107)</f>
        <v>5</v>
      </c>
      <c r="G103" s="4">
        <f t="shared" ref="G103:U103" si="43">SUM(G104:G107)</f>
        <v>5</v>
      </c>
      <c r="H103" s="4">
        <f t="shared" si="43"/>
        <v>5</v>
      </c>
      <c r="I103" s="4">
        <f t="shared" si="43"/>
        <v>5</v>
      </c>
      <c r="J103" s="4">
        <f t="shared" si="43"/>
        <v>5</v>
      </c>
      <c r="K103" s="4">
        <f t="shared" si="43"/>
        <v>5</v>
      </c>
      <c r="L103" s="4">
        <f t="shared" si="43"/>
        <v>0</v>
      </c>
      <c r="M103" s="4">
        <f t="shared" si="43"/>
        <v>0</v>
      </c>
      <c r="N103" s="54">
        <f t="shared" si="43"/>
        <v>0</v>
      </c>
      <c r="O103" s="72">
        <f t="shared" si="43"/>
        <v>0</v>
      </c>
      <c r="P103" s="72">
        <f t="shared" si="43"/>
        <v>0</v>
      </c>
      <c r="Q103" s="72">
        <f t="shared" si="43"/>
        <v>0</v>
      </c>
      <c r="R103" s="48">
        <f t="shared" si="43"/>
        <v>0</v>
      </c>
      <c r="S103" s="48">
        <f t="shared" si="43"/>
        <v>0</v>
      </c>
      <c r="T103" s="48">
        <f t="shared" si="43"/>
        <v>0</v>
      </c>
      <c r="U103" s="48">
        <f t="shared" si="43"/>
        <v>0</v>
      </c>
      <c r="V103" s="137" t="s">
        <v>133</v>
      </c>
      <c r="W103" s="21"/>
    </row>
    <row r="104" spans="2:23" ht="24" x14ac:dyDescent="0.25">
      <c r="B104" s="142"/>
      <c r="C104" s="142"/>
      <c r="D104" s="18" t="s">
        <v>112</v>
      </c>
      <c r="E104" s="4">
        <f t="shared" si="31"/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54">
        <v>0</v>
      </c>
      <c r="O104" s="72">
        <v>0</v>
      </c>
      <c r="P104" s="72">
        <v>0</v>
      </c>
      <c r="Q104" s="72">
        <v>0</v>
      </c>
      <c r="R104" s="48">
        <v>0</v>
      </c>
      <c r="S104" s="48">
        <v>0</v>
      </c>
      <c r="T104" s="48">
        <v>0</v>
      </c>
      <c r="U104" s="48">
        <v>0</v>
      </c>
      <c r="V104" s="137"/>
      <c r="W104" s="21"/>
    </row>
    <row r="105" spans="2:23" ht="24" x14ac:dyDescent="0.25">
      <c r="B105" s="142"/>
      <c r="C105" s="142"/>
      <c r="D105" s="18" t="s">
        <v>113</v>
      </c>
      <c r="E105" s="4">
        <f t="shared" si="31"/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54">
        <v>0</v>
      </c>
      <c r="O105" s="72">
        <v>0</v>
      </c>
      <c r="P105" s="72">
        <v>0</v>
      </c>
      <c r="Q105" s="72">
        <v>0</v>
      </c>
      <c r="R105" s="48">
        <v>0</v>
      </c>
      <c r="S105" s="48">
        <v>0</v>
      </c>
      <c r="T105" s="48">
        <v>0</v>
      </c>
      <c r="U105" s="48">
        <v>0</v>
      </c>
      <c r="V105" s="137"/>
      <c r="W105" s="21"/>
    </row>
    <row r="106" spans="2:23" x14ac:dyDescent="0.25">
      <c r="B106" s="142"/>
      <c r="C106" s="142"/>
      <c r="D106" s="18" t="s">
        <v>114</v>
      </c>
      <c r="E106" s="4">
        <f t="shared" si="31"/>
        <v>30</v>
      </c>
      <c r="F106" s="4">
        <v>5</v>
      </c>
      <c r="G106" s="4">
        <v>5</v>
      </c>
      <c r="H106" s="4">
        <v>5</v>
      </c>
      <c r="I106" s="4">
        <v>5</v>
      </c>
      <c r="J106" s="4">
        <v>5</v>
      </c>
      <c r="K106" s="4">
        <v>5</v>
      </c>
      <c r="L106" s="4">
        <v>0</v>
      </c>
      <c r="M106" s="4">
        <v>0</v>
      </c>
      <c r="N106" s="54">
        <v>0</v>
      </c>
      <c r="O106" s="72">
        <v>0</v>
      </c>
      <c r="P106" s="72">
        <v>0</v>
      </c>
      <c r="Q106" s="72">
        <v>0</v>
      </c>
      <c r="R106" s="48">
        <v>0</v>
      </c>
      <c r="S106" s="48">
        <v>0</v>
      </c>
      <c r="T106" s="48">
        <v>0</v>
      </c>
      <c r="U106" s="48">
        <v>0</v>
      </c>
      <c r="V106" s="137"/>
      <c r="W106" s="21"/>
    </row>
    <row r="107" spans="2:23" ht="24" x14ac:dyDescent="0.25">
      <c r="B107" s="142"/>
      <c r="C107" s="142"/>
      <c r="D107" s="18" t="s">
        <v>115</v>
      </c>
      <c r="E107" s="4">
        <f t="shared" si="31"/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54">
        <v>0</v>
      </c>
      <c r="O107" s="72">
        <v>0</v>
      </c>
      <c r="P107" s="72">
        <v>0</v>
      </c>
      <c r="Q107" s="72">
        <v>0</v>
      </c>
      <c r="R107" s="48">
        <v>0</v>
      </c>
      <c r="S107" s="48">
        <v>0</v>
      </c>
      <c r="T107" s="48">
        <v>0</v>
      </c>
      <c r="U107" s="48">
        <v>0</v>
      </c>
      <c r="V107" s="137"/>
      <c r="W107" s="21"/>
    </row>
    <row r="108" spans="2:23" x14ac:dyDescent="0.25">
      <c r="B108" s="142" t="s">
        <v>142</v>
      </c>
      <c r="C108" s="142" t="s">
        <v>144</v>
      </c>
      <c r="D108" s="18" t="s">
        <v>29</v>
      </c>
      <c r="E108" s="4">
        <f t="shared" si="31"/>
        <v>40763.181299999997</v>
      </c>
      <c r="F108" s="4">
        <f>SUM(F109:F112)</f>
        <v>0</v>
      </c>
      <c r="G108" s="4">
        <f t="shared" ref="G108:U108" si="44">SUM(G109:G112)</f>
        <v>0</v>
      </c>
      <c r="H108" s="4">
        <f t="shared" si="44"/>
        <v>0</v>
      </c>
      <c r="I108" s="4">
        <f t="shared" si="44"/>
        <v>0</v>
      </c>
      <c r="J108" s="4">
        <f t="shared" si="44"/>
        <v>0</v>
      </c>
      <c r="K108" s="4">
        <f t="shared" si="44"/>
        <v>912.56299999999999</v>
      </c>
      <c r="L108" s="4">
        <f t="shared" si="44"/>
        <v>1618.5843</v>
      </c>
      <c r="M108" s="4">
        <f t="shared" si="44"/>
        <v>3167.8850000000002</v>
      </c>
      <c r="N108" s="54">
        <f t="shared" si="44"/>
        <v>6564.1490000000003</v>
      </c>
      <c r="O108" s="72">
        <f t="shared" si="44"/>
        <v>4500</v>
      </c>
      <c r="P108" s="72">
        <f t="shared" si="44"/>
        <v>2000</v>
      </c>
      <c r="Q108" s="72">
        <f t="shared" si="44"/>
        <v>2000</v>
      </c>
      <c r="R108" s="48">
        <f t="shared" si="44"/>
        <v>5000</v>
      </c>
      <c r="S108" s="48">
        <f t="shared" si="44"/>
        <v>5000</v>
      </c>
      <c r="T108" s="48">
        <f t="shared" si="44"/>
        <v>5000</v>
      </c>
      <c r="U108" s="48">
        <f t="shared" si="44"/>
        <v>5000</v>
      </c>
      <c r="V108" s="137" t="s">
        <v>133</v>
      </c>
      <c r="W108" s="21"/>
    </row>
    <row r="109" spans="2:23" ht="24" x14ac:dyDescent="0.25">
      <c r="B109" s="142"/>
      <c r="C109" s="142"/>
      <c r="D109" s="18" t="s">
        <v>112</v>
      </c>
      <c r="E109" s="4">
        <f t="shared" si="31"/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54">
        <v>0</v>
      </c>
      <c r="O109" s="72">
        <v>0</v>
      </c>
      <c r="P109" s="72">
        <v>0</v>
      </c>
      <c r="Q109" s="72">
        <v>0</v>
      </c>
      <c r="R109" s="48">
        <v>0</v>
      </c>
      <c r="S109" s="48">
        <v>0</v>
      </c>
      <c r="T109" s="48">
        <v>0</v>
      </c>
      <c r="U109" s="48">
        <v>0</v>
      </c>
      <c r="V109" s="137"/>
      <c r="W109" s="21"/>
    </row>
    <row r="110" spans="2:23" ht="24" x14ac:dyDescent="0.25">
      <c r="B110" s="142"/>
      <c r="C110" s="142"/>
      <c r="D110" s="18" t="s">
        <v>113</v>
      </c>
      <c r="E110" s="4">
        <f t="shared" si="31"/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54">
        <v>0</v>
      </c>
      <c r="O110" s="72">
        <v>0</v>
      </c>
      <c r="P110" s="72">
        <v>0</v>
      </c>
      <c r="Q110" s="72">
        <v>0</v>
      </c>
      <c r="R110" s="48">
        <v>0</v>
      </c>
      <c r="S110" s="48">
        <v>0</v>
      </c>
      <c r="T110" s="48">
        <v>0</v>
      </c>
      <c r="U110" s="48">
        <v>0</v>
      </c>
      <c r="V110" s="137"/>
      <c r="W110" s="21"/>
    </row>
    <row r="111" spans="2:23" x14ac:dyDescent="0.25">
      <c r="B111" s="142"/>
      <c r="C111" s="142"/>
      <c r="D111" s="18" t="s">
        <v>114</v>
      </c>
      <c r="E111" s="4">
        <f t="shared" si="31"/>
        <v>40763.181299999997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912.56299999999999</v>
      </c>
      <c r="L111" s="4">
        <v>1618.5843</v>
      </c>
      <c r="M111" s="4">
        <v>3167.8850000000002</v>
      </c>
      <c r="N111" s="54">
        <v>6564.1490000000003</v>
      </c>
      <c r="O111" s="72">
        <v>4500</v>
      </c>
      <c r="P111" s="72">
        <v>2000</v>
      </c>
      <c r="Q111" s="72">
        <v>2000</v>
      </c>
      <c r="R111" s="48">
        <v>5000</v>
      </c>
      <c r="S111" s="48">
        <v>5000</v>
      </c>
      <c r="T111" s="48">
        <v>5000</v>
      </c>
      <c r="U111" s="48">
        <v>5000</v>
      </c>
      <c r="V111" s="137"/>
      <c r="W111" s="21"/>
    </row>
    <row r="112" spans="2:23" ht="24" x14ac:dyDescent="0.25">
      <c r="B112" s="142"/>
      <c r="C112" s="142"/>
      <c r="D112" s="18" t="s">
        <v>115</v>
      </c>
      <c r="E112" s="4">
        <f t="shared" si="31"/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54">
        <v>0</v>
      </c>
      <c r="O112" s="72">
        <v>0</v>
      </c>
      <c r="P112" s="72">
        <v>0</v>
      </c>
      <c r="Q112" s="72">
        <v>0</v>
      </c>
      <c r="R112" s="48">
        <v>0</v>
      </c>
      <c r="S112" s="48">
        <v>0</v>
      </c>
      <c r="T112" s="48">
        <v>0</v>
      </c>
      <c r="U112" s="48">
        <v>0</v>
      </c>
      <c r="V112" s="137"/>
      <c r="W112" s="21"/>
    </row>
    <row r="113" spans="2:23" x14ac:dyDescent="0.25">
      <c r="B113" s="142" t="s">
        <v>71</v>
      </c>
      <c r="C113" s="137" t="s">
        <v>72</v>
      </c>
      <c r="D113" s="18" t="s">
        <v>29</v>
      </c>
      <c r="E113" s="4">
        <f t="shared" si="31"/>
        <v>18980.020420000001</v>
      </c>
      <c r="F113" s="4">
        <f>SUM(F114:F117)</f>
        <v>421</v>
      </c>
      <c r="G113" s="4">
        <f t="shared" ref="G113:U113" si="45">SUM(G114:G117)</f>
        <v>245.64</v>
      </c>
      <c r="H113" s="4">
        <f t="shared" si="45"/>
        <v>0</v>
      </c>
      <c r="I113" s="4">
        <f t="shared" si="45"/>
        <v>200</v>
      </c>
      <c r="J113" s="4">
        <f>SUM(J114:J117)</f>
        <v>4728.83</v>
      </c>
      <c r="K113" s="4">
        <f t="shared" si="45"/>
        <v>6054.9560000000001</v>
      </c>
      <c r="L113" s="4">
        <f t="shared" si="45"/>
        <v>0</v>
      </c>
      <c r="M113" s="4">
        <f t="shared" si="45"/>
        <v>2091.0684200000001</v>
      </c>
      <c r="N113" s="54">
        <f t="shared" si="45"/>
        <v>1769.9259999999999</v>
      </c>
      <c r="O113" s="72">
        <f t="shared" si="45"/>
        <v>1156.2</v>
      </c>
      <c r="P113" s="72">
        <f t="shared" si="45"/>
        <v>1156.2</v>
      </c>
      <c r="Q113" s="72">
        <f t="shared" si="45"/>
        <v>1156.2</v>
      </c>
      <c r="R113" s="48">
        <f t="shared" si="45"/>
        <v>0</v>
      </c>
      <c r="S113" s="48">
        <f t="shared" si="45"/>
        <v>0</v>
      </c>
      <c r="T113" s="48">
        <f t="shared" si="45"/>
        <v>0</v>
      </c>
      <c r="U113" s="48">
        <f t="shared" si="45"/>
        <v>0</v>
      </c>
      <c r="V113" s="143" t="s">
        <v>134</v>
      </c>
      <c r="W113" s="21"/>
    </row>
    <row r="114" spans="2:23" ht="24" x14ac:dyDescent="0.25">
      <c r="B114" s="142"/>
      <c r="C114" s="137"/>
      <c r="D114" s="18" t="s">
        <v>112</v>
      </c>
      <c r="E114" s="4">
        <f t="shared" si="31"/>
        <v>0</v>
      </c>
      <c r="F114" s="4">
        <f>F121+F126</f>
        <v>0</v>
      </c>
      <c r="G114" s="4">
        <f t="shared" ref="G114:U114" si="46">G121+G126</f>
        <v>0</v>
      </c>
      <c r="H114" s="4">
        <f t="shared" si="46"/>
        <v>0</v>
      </c>
      <c r="I114" s="4">
        <f t="shared" si="46"/>
        <v>0</v>
      </c>
      <c r="J114" s="4">
        <f t="shared" si="46"/>
        <v>0</v>
      </c>
      <c r="K114" s="4">
        <f t="shared" si="46"/>
        <v>0</v>
      </c>
      <c r="L114" s="4">
        <f t="shared" si="46"/>
        <v>0</v>
      </c>
      <c r="M114" s="4">
        <f t="shared" si="46"/>
        <v>0</v>
      </c>
      <c r="N114" s="54">
        <f t="shared" si="46"/>
        <v>0</v>
      </c>
      <c r="O114" s="72">
        <f t="shared" si="46"/>
        <v>0</v>
      </c>
      <c r="P114" s="72">
        <f t="shared" si="46"/>
        <v>0</v>
      </c>
      <c r="Q114" s="72">
        <f t="shared" si="46"/>
        <v>0</v>
      </c>
      <c r="R114" s="48">
        <f t="shared" si="46"/>
        <v>0</v>
      </c>
      <c r="S114" s="48">
        <f t="shared" si="46"/>
        <v>0</v>
      </c>
      <c r="T114" s="48">
        <f t="shared" si="46"/>
        <v>0</v>
      </c>
      <c r="U114" s="48">
        <f t="shared" si="46"/>
        <v>0</v>
      </c>
      <c r="V114" s="144"/>
      <c r="W114" s="21"/>
    </row>
    <row r="115" spans="2:23" ht="24" x14ac:dyDescent="0.25">
      <c r="B115" s="142"/>
      <c r="C115" s="137"/>
      <c r="D115" s="18" t="s">
        <v>113</v>
      </c>
      <c r="E115" s="4">
        <f t="shared" si="31"/>
        <v>13311.136999999997</v>
      </c>
      <c r="F115" s="4">
        <f t="shared" ref="F115:U117" si="47">F122+F127</f>
        <v>371</v>
      </c>
      <c r="G115" s="4">
        <f t="shared" si="47"/>
        <v>0</v>
      </c>
      <c r="H115" s="4">
        <f t="shared" si="47"/>
        <v>0</v>
      </c>
      <c r="I115" s="4">
        <f t="shared" si="47"/>
        <v>0</v>
      </c>
      <c r="J115" s="4">
        <f t="shared" si="47"/>
        <v>316.83999999999997</v>
      </c>
      <c r="K115" s="4">
        <f t="shared" si="47"/>
        <v>5694.9560000000001</v>
      </c>
      <c r="L115" s="4">
        <f t="shared" si="47"/>
        <v>0</v>
      </c>
      <c r="M115" s="4">
        <f t="shared" si="47"/>
        <v>1986.5150000000001</v>
      </c>
      <c r="N115" s="54">
        <v>1681.4259999999999</v>
      </c>
      <c r="O115" s="72">
        <f>O122</f>
        <v>1086.8</v>
      </c>
      <c r="P115" s="72">
        <f t="shared" ref="P115:Q115" si="48">P122</f>
        <v>1086.8</v>
      </c>
      <c r="Q115" s="72">
        <f t="shared" si="48"/>
        <v>1086.8</v>
      </c>
      <c r="R115" s="48">
        <v>0</v>
      </c>
      <c r="S115" s="48">
        <v>0</v>
      </c>
      <c r="T115" s="48">
        <v>0</v>
      </c>
      <c r="U115" s="48">
        <v>0</v>
      </c>
      <c r="V115" s="144"/>
      <c r="W115" s="21"/>
    </row>
    <row r="116" spans="2:23" x14ac:dyDescent="0.25">
      <c r="B116" s="142"/>
      <c r="C116" s="137"/>
      <c r="D116" s="18" t="s">
        <v>114</v>
      </c>
      <c r="E116" s="4">
        <f t="shared" si="31"/>
        <v>5668.8834199999992</v>
      </c>
      <c r="F116" s="4">
        <f>F123+F128</f>
        <v>50</v>
      </c>
      <c r="G116" s="4">
        <f t="shared" ref="G116:U116" si="49">G123+G128</f>
        <v>245.64</v>
      </c>
      <c r="H116" s="4">
        <f t="shared" si="49"/>
        <v>0</v>
      </c>
      <c r="I116" s="4">
        <f t="shared" si="49"/>
        <v>200</v>
      </c>
      <c r="J116" s="4">
        <f>J123+J128+J133</f>
        <v>4411.99</v>
      </c>
      <c r="K116" s="4">
        <f t="shared" si="49"/>
        <v>360</v>
      </c>
      <c r="L116" s="4">
        <f t="shared" si="49"/>
        <v>0</v>
      </c>
      <c r="M116" s="4">
        <f t="shared" si="49"/>
        <v>104.55342</v>
      </c>
      <c r="N116" s="54">
        <f t="shared" si="49"/>
        <v>88.5</v>
      </c>
      <c r="O116" s="72">
        <f>O123</f>
        <v>69.400000000000006</v>
      </c>
      <c r="P116" s="72">
        <f t="shared" ref="P116:Q116" si="50">P123</f>
        <v>69.400000000000006</v>
      </c>
      <c r="Q116" s="72">
        <f t="shared" si="50"/>
        <v>69.400000000000006</v>
      </c>
      <c r="R116" s="4">
        <f t="shared" si="49"/>
        <v>0</v>
      </c>
      <c r="S116" s="4">
        <f t="shared" si="49"/>
        <v>0</v>
      </c>
      <c r="T116" s="4">
        <f t="shared" si="49"/>
        <v>0</v>
      </c>
      <c r="U116" s="4">
        <f t="shared" si="49"/>
        <v>0</v>
      </c>
      <c r="V116" s="144"/>
      <c r="W116" s="21"/>
    </row>
    <row r="117" spans="2:23" ht="24" x14ac:dyDescent="0.25">
      <c r="B117" s="142"/>
      <c r="C117" s="137"/>
      <c r="D117" s="18" t="s">
        <v>115</v>
      </c>
      <c r="E117" s="4">
        <f t="shared" si="31"/>
        <v>0</v>
      </c>
      <c r="F117" s="4">
        <f t="shared" si="47"/>
        <v>0</v>
      </c>
      <c r="G117" s="4">
        <f t="shared" si="47"/>
        <v>0</v>
      </c>
      <c r="H117" s="4">
        <f t="shared" si="47"/>
        <v>0</v>
      </c>
      <c r="I117" s="4">
        <f t="shared" si="47"/>
        <v>0</v>
      </c>
      <c r="J117" s="4">
        <f t="shared" si="47"/>
        <v>0</v>
      </c>
      <c r="K117" s="4">
        <f t="shared" si="47"/>
        <v>0</v>
      </c>
      <c r="L117" s="4">
        <f t="shared" si="47"/>
        <v>0</v>
      </c>
      <c r="M117" s="4">
        <f t="shared" si="47"/>
        <v>0</v>
      </c>
      <c r="N117" s="54">
        <f t="shared" si="47"/>
        <v>0</v>
      </c>
      <c r="O117" s="72">
        <f t="shared" si="47"/>
        <v>0</v>
      </c>
      <c r="P117" s="72">
        <f t="shared" si="47"/>
        <v>0</v>
      </c>
      <c r="Q117" s="72">
        <f t="shared" si="47"/>
        <v>0</v>
      </c>
      <c r="R117" s="48">
        <f t="shared" si="47"/>
        <v>0</v>
      </c>
      <c r="S117" s="48">
        <f t="shared" si="47"/>
        <v>0</v>
      </c>
      <c r="T117" s="48">
        <f t="shared" si="47"/>
        <v>0</v>
      </c>
      <c r="U117" s="48">
        <f t="shared" si="47"/>
        <v>0</v>
      </c>
      <c r="V117" s="144"/>
      <c r="W117" s="21"/>
    </row>
    <row r="118" spans="2:23" x14ac:dyDescent="0.25">
      <c r="B118" s="142"/>
      <c r="C118" s="137" t="s">
        <v>116</v>
      </c>
      <c r="D118" s="18" t="s">
        <v>29</v>
      </c>
      <c r="E118" s="4">
        <f t="shared" si="31"/>
        <v>245.64</v>
      </c>
      <c r="F118" s="4">
        <f>SUM(F119)</f>
        <v>0</v>
      </c>
      <c r="G118" s="4">
        <f>SUM(G119)</f>
        <v>245.64</v>
      </c>
      <c r="H118" s="4">
        <f t="shared" ref="H118:U118" si="51">SUM(H119)</f>
        <v>0</v>
      </c>
      <c r="I118" s="4">
        <f t="shared" si="51"/>
        <v>0</v>
      </c>
      <c r="J118" s="4">
        <f t="shared" si="51"/>
        <v>0</v>
      </c>
      <c r="K118" s="4">
        <f t="shared" si="51"/>
        <v>0</v>
      </c>
      <c r="L118" s="4">
        <f t="shared" si="51"/>
        <v>0</v>
      </c>
      <c r="M118" s="4">
        <f t="shared" si="51"/>
        <v>0</v>
      </c>
      <c r="N118" s="54">
        <f t="shared" si="51"/>
        <v>0</v>
      </c>
      <c r="O118" s="72">
        <f t="shared" si="51"/>
        <v>0</v>
      </c>
      <c r="P118" s="72">
        <f t="shared" si="51"/>
        <v>0</v>
      </c>
      <c r="Q118" s="72">
        <f t="shared" si="51"/>
        <v>0</v>
      </c>
      <c r="R118" s="4">
        <f t="shared" si="51"/>
        <v>0</v>
      </c>
      <c r="S118" s="4">
        <f t="shared" si="51"/>
        <v>0</v>
      </c>
      <c r="T118" s="4">
        <f t="shared" si="51"/>
        <v>0</v>
      </c>
      <c r="U118" s="4">
        <f t="shared" si="51"/>
        <v>0</v>
      </c>
      <c r="V118" s="144"/>
      <c r="W118" s="21"/>
    </row>
    <row r="119" spans="2:23" x14ac:dyDescent="0.25">
      <c r="B119" s="142"/>
      <c r="C119" s="137"/>
      <c r="D119" s="18" t="s">
        <v>114</v>
      </c>
      <c r="E119" s="4">
        <f t="shared" si="31"/>
        <v>245.64</v>
      </c>
      <c r="F119" s="4">
        <v>0</v>
      </c>
      <c r="G119" s="4">
        <v>245.64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54">
        <v>0</v>
      </c>
      <c r="O119" s="72">
        <v>0</v>
      </c>
      <c r="P119" s="72">
        <v>0</v>
      </c>
      <c r="Q119" s="72">
        <v>0</v>
      </c>
      <c r="R119" s="48">
        <v>0</v>
      </c>
      <c r="S119" s="48">
        <v>0</v>
      </c>
      <c r="T119" s="48">
        <v>0</v>
      </c>
      <c r="U119" s="48">
        <v>0</v>
      </c>
      <c r="V119" s="145"/>
      <c r="W119" s="21"/>
    </row>
    <row r="120" spans="2:23" x14ac:dyDescent="0.25">
      <c r="B120" s="138" t="s">
        <v>73</v>
      </c>
      <c r="C120" s="137" t="s">
        <v>150</v>
      </c>
      <c r="D120" s="18" t="s">
        <v>29</v>
      </c>
      <c r="E120" s="4">
        <f t="shared" si="31"/>
        <v>14708.030420000001</v>
      </c>
      <c r="F120" s="4">
        <f>SUM(F121:F124)</f>
        <v>421</v>
      </c>
      <c r="G120" s="4">
        <f t="shared" ref="G120:U120" si="52">SUM(G121:G124)</f>
        <v>245.64</v>
      </c>
      <c r="H120" s="4">
        <f t="shared" si="52"/>
        <v>0</v>
      </c>
      <c r="I120" s="4">
        <f t="shared" si="52"/>
        <v>200</v>
      </c>
      <c r="J120" s="4">
        <f t="shared" si="52"/>
        <v>456.84</v>
      </c>
      <c r="K120" s="4">
        <f t="shared" si="52"/>
        <v>6054.9560000000001</v>
      </c>
      <c r="L120" s="4">
        <f t="shared" si="52"/>
        <v>0</v>
      </c>
      <c r="M120" s="4">
        <f t="shared" si="52"/>
        <v>2091.0684200000001</v>
      </c>
      <c r="N120" s="54">
        <f t="shared" si="52"/>
        <v>1769.9259999999999</v>
      </c>
      <c r="O120" s="72">
        <f t="shared" si="52"/>
        <v>1156.2</v>
      </c>
      <c r="P120" s="72">
        <f t="shared" si="52"/>
        <v>1156.2</v>
      </c>
      <c r="Q120" s="72">
        <f t="shared" si="52"/>
        <v>1156.2</v>
      </c>
      <c r="R120" s="4">
        <f t="shared" si="52"/>
        <v>0</v>
      </c>
      <c r="S120" s="4">
        <f t="shared" si="52"/>
        <v>0</v>
      </c>
      <c r="T120" s="4">
        <f t="shared" si="52"/>
        <v>0</v>
      </c>
      <c r="U120" s="4">
        <f t="shared" si="52"/>
        <v>0</v>
      </c>
      <c r="V120" s="143" t="s">
        <v>135</v>
      </c>
      <c r="W120" s="21"/>
    </row>
    <row r="121" spans="2:23" ht="24" x14ac:dyDescent="0.25">
      <c r="B121" s="138"/>
      <c r="C121" s="137"/>
      <c r="D121" s="18" t="s">
        <v>112</v>
      </c>
      <c r="E121" s="4">
        <f t="shared" si="31"/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54">
        <v>0</v>
      </c>
      <c r="O121" s="72">
        <v>0</v>
      </c>
      <c r="P121" s="72">
        <v>0</v>
      </c>
      <c r="Q121" s="72">
        <v>0</v>
      </c>
      <c r="R121" s="48">
        <v>0</v>
      </c>
      <c r="S121" s="48">
        <v>0</v>
      </c>
      <c r="T121" s="48">
        <v>0</v>
      </c>
      <c r="U121" s="48">
        <v>0</v>
      </c>
      <c r="V121" s="144"/>
      <c r="W121" s="21"/>
    </row>
    <row r="122" spans="2:23" ht="24" x14ac:dyDescent="0.25">
      <c r="B122" s="138"/>
      <c r="C122" s="137"/>
      <c r="D122" s="18" t="s">
        <v>113</v>
      </c>
      <c r="E122" s="4">
        <f t="shared" si="31"/>
        <v>13311.136999999997</v>
      </c>
      <c r="F122" s="4">
        <v>371</v>
      </c>
      <c r="G122" s="4">
        <v>0</v>
      </c>
      <c r="H122" s="4">
        <v>0</v>
      </c>
      <c r="I122" s="4">
        <v>0</v>
      </c>
      <c r="J122" s="4">
        <v>316.83999999999997</v>
      </c>
      <c r="K122" s="4">
        <v>5694.9560000000001</v>
      </c>
      <c r="L122" s="4">
        <v>0</v>
      </c>
      <c r="M122" s="4">
        <v>1986.5150000000001</v>
      </c>
      <c r="N122" s="56">
        <v>1681.4259999999999</v>
      </c>
      <c r="O122" s="74">
        <v>1086.8</v>
      </c>
      <c r="P122" s="74">
        <v>1086.8</v>
      </c>
      <c r="Q122" s="74">
        <v>1086.8</v>
      </c>
      <c r="R122" s="48">
        <v>0</v>
      </c>
      <c r="S122" s="48">
        <v>0</v>
      </c>
      <c r="T122" s="48">
        <v>0</v>
      </c>
      <c r="U122" s="48">
        <v>0</v>
      </c>
      <c r="V122" s="144"/>
      <c r="W122" s="21"/>
    </row>
    <row r="123" spans="2:23" x14ac:dyDescent="0.25">
      <c r="B123" s="138"/>
      <c r="C123" s="137"/>
      <c r="D123" s="18" t="s">
        <v>114</v>
      </c>
      <c r="E123" s="4">
        <f t="shared" si="31"/>
        <v>1396.8934200000003</v>
      </c>
      <c r="F123" s="4">
        <v>50</v>
      </c>
      <c r="G123" s="4">
        <v>245.64</v>
      </c>
      <c r="H123" s="4">
        <v>0</v>
      </c>
      <c r="I123" s="4">
        <v>200</v>
      </c>
      <c r="J123" s="4">
        <v>140</v>
      </c>
      <c r="K123" s="4">
        <v>360</v>
      </c>
      <c r="L123" s="4">
        <v>0</v>
      </c>
      <c r="M123" s="41">
        <v>104.55342</v>
      </c>
      <c r="N123" s="57">
        <v>88.5</v>
      </c>
      <c r="O123" s="75">
        <v>69.400000000000006</v>
      </c>
      <c r="P123" s="75">
        <v>69.400000000000006</v>
      </c>
      <c r="Q123" s="75">
        <v>69.400000000000006</v>
      </c>
      <c r="R123" s="50">
        <v>0</v>
      </c>
      <c r="S123" s="50">
        <v>0</v>
      </c>
      <c r="T123" s="50">
        <v>0</v>
      </c>
      <c r="U123" s="50">
        <v>0</v>
      </c>
      <c r="V123" s="155"/>
      <c r="W123" s="21"/>
    </row>
    <row r="124" spans="2:23" ht="24" x14ac:dyDescent="0.25">
      <c r="B124" s="138"/>
      <c r="C124" s="137"/>
      <c r="D124" s="18" t="s">
        <v>115</v>
      </c>
      <c r="E124" s="4">
        <f t="shared" si="31"/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58">
        <v>0</v>
      </c>
      <c r="O124" s="76">
        <v>0</v>
      </c>
      <c r="P124" s="76">
        <v>0</v>
      </c>
      <c r="Q124" s="76">
        <v>0</v>
      </c>
      <c r="R124" s="51">
        <v>0</v>
      </c>
      <c r="S124" s="51">
        <v>0</v>
      </c>
      <c r="T124" s="51">
        <v>0</v>
      </c>
      <c r="U124" s="51">
        <v>0</v>
      </c>
      <c r="V124" s="144"/>
      <c r="W124" s="21"/>
    </row>
    <row r="125" spans="2:23" x14ac:dyDescent="0.25">
      <c r="B125" s="138" t="s">
        <v>151</v>
      </c>
      <c r="C125" s="137" t="s">
        <v>153</v>
      </c>
      <c r="D125" s="18" t="s">
        <v>29</v>
      </c>
      <c r="E125" s="4">
        <f t="shared" si="31"/>
        <v>3716.03</v>
      </c>
      <c r="F125" s="4">
        <f>SUM(F126:F129)</f>
        <v>0</v>
      </c>
      <c r="G125" s="4">
        <f t="shared" ref="G125:U125" si="53">SUM(G126:G129)</f>
        <v>0</v>
      </c>
      <c r="H125" s="4">
        <f t="shared" si="53"/>
        <v>0</v>
      </c>
      <c r="I125" s="4">
        <f t="shared" si="53"/>
        <v>0</v>
      </c>
      <c r="J125" s="4">
        <f t="shared" si="53"/>
        <v>3716.03</v>
      </c>
      <c r="K125" s="4">
        <f t="shared" si="53"/>
        <v>0</v>
      </c>
      <c r="L125" s="4">
        <f t="shared" si="53"/>
        <v>0</v>
      </c>
      <c r="M125" s="4">
        <f t="shared" si="53"/>
        <v>0</v>
      </c>
      <c r="N125" s="54">
        <f t="shared" si="53"/>
        <v>0</v>
      </c>
      <c r="O125" s="72">
        <f t="shared" si="53"/>
        <v>0</v>
      </c>
      <c r="P125" s="72">
        <f t="shared" si="53"/>
        <v>0</v>
      </c>
      <c r="Q125" s="72">
        <f t="shared" si="53"/>
        <v>0</v>
      </c>
      <c r="R125" s="48">
        <f t="shared" si="53"/>
        <v>0</v>
      </c>
      <c r="S125" s="48">
        <f t="shared" si="53"/>
        <v>0</v>
      </c>
      <c r="T125" s="48">
        <f t="shared" si="53"/>
        <v>0</v>
      </c>
      <c r="U125" s="48">
        <f t="shared" si="53"/>
        <v>0</v>
      </c>
      <c r="V125" s="144"/>
      <c r="W125" s="21"/>
    </row>
    <row r="126" spans="2:23" ht="24" x14ac:dyDescent="0.25">
      <c r="B126" s="138"/>
      <c r="C126" s="137"/>
      <c r="D126" s="18" t="s">
        <v>112</v>
      </c>
      <c r="E126" s="4">
        <f t="shared" si="31"/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54">
        <v>0</v>
      </c>
      <c r="O126" s="72">
        <v>0</v>
      </c>
      <c r="P126" s="72">
        <v>0</v>
      </c>
      <c r="Q126" s="72">
        <v>0</v>
      </c>
      <c r="R126" s="48">
        <v>0</v>
      </c>
      <c r="S126" s="48">
        <v>0</v>
      </c>
      <c r="T126" s="48">
        <v>0</v>
      </c>
      <c r="U126" s="48">
        <v>0</v>
      </c>
      <c r="V126" s="144"/>
      <c r="W126" s="21"/>
    </row>
    <row r="127" spans="2:23" ht="24" x14ac:dyDescent="0.25">
      <c r="B127" s="138"/>
      <c r="C127" s="137"/>
      <c r="D127" s="18" t="s">
        <v>113</v>
      </c>
      <c r="E127" s="4">
        <f t="shared" si="31"/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54">
        <v>0</v>
      </c>
      <c r="O127" s="72">
        <v>0</v>
      </c>
      <c r="P127" s="72">
        <v>0</v>
      </c>
      <c r="Q127" s="72">
        <v>0</v>
      </c>
      <c r="R127" s="48">
        <v>0</v>
      </c>
      <c r="S127" s="48">
        <v>0</v>
      </c>
      <c r="T127" s="48">
        <v>0</v>
      </c>
      <c r="U127" s="48">
        <v>0</v>
      </c>
      <c r="V127" s="144"/>
      <c r="W127" s="21"/>
    </row>
    <row r="128" spans="2:23" x14ac:dyDescent="0.25">
      <c r="B128" s="138"/>
      <c r="C128" s="137"/>
      <c r="D128" s="18" t="s">
        <v>114</v>
      </c>
      <c r="E128" s="4">
        <f t="shared" si="31"/>
        <v>3716.03</v>
      </c>
      <c r="F128" s="4">
        <v>0</v>
      </c>
      <c r="G128" s="4">
        <v>0</v>
      </c>
      <c r="H128" s="4">
        <v>0</v>
      </c>
      <c r="I128" s="4">
        <v>0</v>
      </c>
      <c r="J128" s="4">
        <v>3716.03</v>
      </c>
      <c r="K128" s="4">
        <v>0</v>
      </c>
      <c r="L128" s="4">
        <v>0</v>
      </c>
      <c r="M128" s="4">
        <v>0</v>
      </c>
      <c r="N128" s="54">
        <v>0</v>
      </c>
      <c r="O128" s="72">
        <v>0</v>
      </c>
      <c r="P128" s="72">
        <v>0</v>
      </c>
      <c r="Q128" s="72">
        <v>0</v>
      </c>
      <c r="R128" s="48">
        <v>0</v>
      </c>
      <c r="S128" s="48">
        <v>0</v>
      </c>
      <c r="T128" s="48">
        <v>0</v>
      </c>
      <c r="U128" s="48">
        <v>0</v>
      </c>
      <c r="V128" s="144"/>
      <c r="W128" s="21"/>
    </row>
    <row r="129" spans="2:23" ht="24" x14ac:dyDescent="0.25">
      <c r="B129" s="138"/>
      <c r="C129" s="137"/>
      <c r="D129" s="18" t="s">
        <v>115</v>
      </c>
      <c r="E129" s="4">
        <f t="shared" si="31"/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54">
        <v>0</v>
      </c>
      <c r="O129" s="72">
        <v>0</v>
      </c>
      <c r="P129" s="72">
        <v>0</v>
      </c>
      <c r="Q129" s="72">
        <v>0</v>
      </c>
      <c r="R129" s="48">
        <v>0</v>
      </c>
      <c r="S129" s="48">
        <v>0</v>
      </c>
      <c r="T129" s="48">
        <v>0</v>
      </c>
      <c r="U129" s="48">
        <v>0</v>
      </c>
      <c r="V129" s="144"/>
      <c r="W129" s="21"/>
    </row>
    <row r="130" spans="2:23" x14ac:dyDescent="0.25">
      <c r="B130" s="146" t="s">
        <v>154</v>
      </c>
      <c r="C130" s="149" t="s">
        <v>155</v>
      </c>
      <c r="D130" s="18" t="s">
        <v>29</v>
      </c>
      <c r="E130" s="4">
        <f t="shared" si="31"/>
        <v>555.96</v>
      </c>
      <c r="F130" s="4">
        <f>SUM(F131:F134)</f>
        <v>0</v>
      </c>
      <c r="G130" s="4">
        <f t="shared" ref="G130:U130" si="54">SUM(G131:G134)</f>
        <v>0</v>
      </c>
      <c r="H130" s="4">
        <f t="shared" si="54"/>
        <v>0</v>
      </c>
      <c r="I130" s="4">
        <f t="shared" si="54"/>
        <v>0</v>
      </c>
      <c r="J130" s="4">
        <f t="shared" si="54"/>
        <v>555.96</v>
      </c>
      <c r="K130" s="4">
        <f t="shared" si="54"/>
        <v>0</v>
      </c>
      <c r="L130" s="4">
        <f t="shared" si="54"/>
        <v>0</v>
      </c>
      <c r="M130" s="4">
        <f t="shared" si="54"/>
        <v>0</v>
      </c>
      <c r="N130" s="54">
        <f t="shared" si="54"/>
        <v>0</v>
      </c>
      <c r="O130" s="72">
        <f t="shared" si="54"/>
        <v>0</v>
      </c>
      <c r="P130" s="72">
        <f t="shared" si="54"/>
        <v>0</v>
      </c>
      <c r="Q130" s="72">
        <f t="shared" si="54"/>
        <v>0</v>
      </c>
      <c r="R130" s="48">
        <f t="shared" si="54"/>
        <v>0</v>
      </c>
      <c r="S130" s="48">
        <f t="shared" si="54"/>
        <v>0</v>
      </c>
      <c r="T130" s="48">
        <f t="shared" si="54"/>
        <v>0</v>
      </c>
      <c r="U130" s="48">
        <f t="shared" si="54"/>
        <v>0</v>
      </c>
      <c r="V130" s="144"/>
      <c r="W130" s="21"/>
    </row>
    <row r="131" spans="2:23" ht="24" x14ac:dyDescent="0.25">
      <c r="B131" s="147"/>
      <c r="C131" s="150"/>
      <c r="D131" s="18" t="s">
        <v>112</v>
      </c>
      <c r="E131" s="4">
        <f t="shared" si="31"/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54">
        <v>0</v>
      </c>
      <c r="O131" s="72">
        <v>0</v>
      </c>
      <c r="P131" s="72">
        <v>0</v>
      </c>
      <c r="Q131" s="72">
        <v>0</v>
      </c>
      <c r="R131" s="48">
        <v>0</v>
      </c>
      <c r="S131" s="48">
        <v>0</v>
      </c>
      <c r="T131" s="48">
        <v>0</v>
      </c>
      <c r="U131" s="48">
        <v>0</v>
      </c>
      <c r="V131" s="144"/>
      <c r="W131" s="21"/>
    </row>
    <row r="132" spans="2:23" ht="24" x14ac:dyDescent="0.25">
      <c r="B132" s="147"/>
      <c r="C132" s="150"/>
      <c r="D132" s="18" t="s">
        <v>113</v>
      </c>
      <c r="E132" s="4">
        <f t="shared" si="31"/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54">
        <v>0</v>
      </c>
      <c r="O132" s="72">
        <v>0</v>
      </c>
      <c r="P132" s="72">
        <v>0</v>
      </c>
      <c r="Q132" s="72">
        <v>0</v>
      </c>
      <c r="R132" s="48">
        <v>0</v>
      </c>
      <c r="S132" s="48">
        <v>0</v>
      </c>
      <c r="T132" s="48">
        <v>0</v>
      </c>
      <c r="U132" s="48">
        <v>0</v>
      </c>
      <c r="V132" s="144"/>
      <c r="W132" s="21"/>
    </row>
    <row r="133" spans="2:23" x14ac:dyDescent="0.25">
      <c r="B133" s="147"/>
      <c r="C133" s="150"/>
      <c r="D133" s="18" t="s">
        <v>114</v>
      </c>
      <c r="E133" s="4">
        <f t="shared" si="31"/>
        <v>555.96</v>
      </c>
      <c r="F133" s="4">
        <v>0</v>
      </c>
      <c r="G133" s="4">
        <v>0</v>
      </c>
      <c r="H133" s="4">
        <v>0</v>
      </c>
      <c r="I133" s="4">
        <v>0</v>
      </c>
      <c r="J133" s="4">
        <v>555.96</v>
      </c>
      <c r="K133" s="4">
        <v>0</v>
      </c>
      <c r="L133" s="4">
        <v>0</v>
      </c>
      <c r="M133" s="4">
        <v>0</v>
      </c>
      <c r="N133" s="54">
        <v>0</v>
      </c>
      <c r="O133" s="72">
        <v>0</v>
      </c>
      <c r="P133" s="72">
        <v>0</v>
      </c>
      <c r="Q133" s="72">
        <v>0</v>
      </c>
      <c r="R133" s="48">
        <v>0</v>
      </c>
      <c r="S133" s="48">
        <v>0</v>
      </c>
      <c r="T133" s="48">
        <v>0</v>
      </c>
      <c r="U133" s="48">
        <v>0</v>
      </c>
      <c r="V133" s="144"/>
      <c r="W133" s="21"/>
    </row>
    <row r="134" spans="2:23" ht="24" x14ac:dyDescent="0.25">
      <c r="B134" s="148"/>
      <c r="C134" s="151"/>
      <c r="D134" s="18" t="s">
        <v>115</v>
      </c>
      <c r="E134" s="4">
        <f t="shared" si="31"/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54">
        <v>0</v>
      </c>
      <c r="O134" s="72">
        <v>0</v>
      </c>
      <c r="P134" s="72">
        <v>0</v>
      </c>
      <c r="Q134" s="72">
        <v>0</v>
      </c>
      <c r="R134" s="48">
        <v>0</v>
      </c>
      <c r="S134" s="48">
        <v>0</v>
      </c>
      <c r="T134" s="48">
        <v>0</v>
      </c>
      <c r="U134" s="48">
        <v>0</v>
      </c>
      <c r="V134" s="145"/>
      <c r="W134" s="21"/>
    </row>
    <row r="135" spans="2:23" x14ac:dyDescent="0.25">
      <c r="B135" s="142" t="s">
        <v>14</v>
      </c>
      <c r="C135" s="142" t="s">
        <v>121</v>
      </c>
      <c r="D135" s="18" t="s">
        <v>29</v>
      </c>
      <c r="E135" s="4">
        <f t="shared" si="31"/>
        <v>25816.858340000002</v>
      </c>
      <c r="F135" s="4">
        <f>SUM(F136:F139)</f>
        <v>250</v>
      </c>
      <c r="G135" s="4">
        <f t="shared" ref="G135:U135" si="55">SUM(G136:G139)</f>
        <v>245</v>
      </c>
      <c r="H135" s="4">
        <f t="shared" si="55"/>
        <v>244.82</v>
      </c>
      <c r="I135" s="4">
        <f t="shared" si="55"/>
        <v>238.64</v>
      </c>
      <c r="J135" s="4">
        <f t="shared" si="55"/>
        <v>344.46</v>
      </c>
      <c r="K135" s="4">
        <f t="shared" si="55"/>
        <v>145.38999999999999</v>
      </c>
      <c r="L135" s="4">
        <f t="shared" si="55"/>
        <v>951.17933999999991</v>
      </c>
      <c r="M135" s="4">
        <f t="shared" si="55"/>
        <v>2595.75</v>
      </c>
      <c r="N135" s="54">
        <f t="shared" si="55"/>
        <v>2784.1</v>
      </c>
      <c r="O135" s="72">
        <f t="shared" si="55"/>
        <v>3351.6930000000002</v>
      </c>
      <c r="P135" s="72">
        <f t="shared" si="55"/>
        <v>1851.693</v>
      </c>
      <c r="Q135" s="72">
        <f t="shared" si="55"/>
        <v>1851.693</v>
      </c>
      <c r="R135" s="48">
        <f t="shared" si="55"/>
        <v>2740.61</v>
      </c>
      <c r="S135" s="48">
        <f t="shared" si="55"/>
        <v>2740.61</v>
      </c>
      <c r="T135" s="48">
        <f t="shared" si="55"/>
        <v>2740.61</v>
      </c>
      <c r="U135" s="48">
        <f t="shared" si="55"/>
        <v>2740.61</v>
      </c>
      <c r="V135" s="137" t="s">
        <v>122</v>
      </c>
      <c r="W135" s="21"/>
    </row>
    <row r="136" spans="2:23" ht="24" x14ac:dyDescent="0.25">
      <c r="B136" s="142"/>
      <c r="C136" s="142"/>
      <c r="D136" s="18" t="s">
        <v>112</v>
      </c>
      <c r="E136" s="4">
        <f t="shared" si="31"/>
        <v>0</v>
      </c>
      <c r="F136" s="4">
        <f>F141+F161</f>
        <v>0</v>
      </c>
      <c r="G136" s="4">
        <f t="shared" ref="G136:U136" si="56">G141+G161</f>
        <v>0</v>
      </c>
      <c r="H136" s="4">
        <f t="shared" si="56"/>
        <v>0</v>
      </c>
      <c r="I136" s="4">
        <f t="shared" si="56"/>
        <v>0</v>
      </c>
      <c r="J136" s="4">
        <f t="shared" si="56"/>
        <v>0</v>
      </c>
      <c r="K136" s="4">
        <f t="shared" si="56"/>
        <v>0</v>
      </c>
      <c r="L136" s="4">
        <f t="shared" si="56"/>
        <v>0</v>
      </c>
      <c r="M136" s="4">
        <f t="shared" si="56"/>
        <v>0</v>
      </c>
      <c r="N136" s="54">
        <f t="shared" si="56"/>
        <v>0</v>
      </c>
      <c r="O136" s="72">
        <f t="shared" si="56"/>
        <v>0</v>
      </c>
      <c r="P136" s="72">
        <f t="shared" si="56"/>
        <v>0</v>
      </c>
      <c r="Q136" s="72">
        <f t="shared" si="56"/>
        <v>0</v>
      </c>
      <c r="R136" s="48">
        <f t="shared" si="56"/>
        <v>0</v>
      </c>
      <c r="S136" s="48">
        <f t="shared" si="56"/>
        <v>0</v>
      </c>
      <c r="T136" s="48">
        <f t="shared" si="56"/>
        <v>0</v>
      </c>
      <c r="U136" s="48">
        <f t="shared" si="56"/>
        <v>0</v>
      </c>
      <c r="V136" s="137"/>
      <c r="W136" s="21"/>
    </row>
    <row r="137" spans="2:23" ht="24" x14ac:dyDescent="0.25">
      <c r="B137" s="142"/>
      <c r="C137" s="142"/>
      <c r="D137" s="18" t="s">
        <v>113</v>
      </c>
      <c r="E137" s="4">
        <f t="shared" si="31"/>
        <v>0</v>
      </c>
      <c r="F137" s="4">
        <f t="shared" ref="F137:U139" si="57">F142+F162</f>
        <v>0</v>
      </c>
      <c r="G137" s="4">
        <f t="shared" si="57"/>
        <v>0</v>
      </c>
      <c r="H137" s="4">
        <f t="shared" si="57"/>
        <v>0</v>
      </c>
      <c r="I137" s="4">
        <f t="shared" si="57"/>
        <v>0</v>
      </c>
      <c r="J137" s="4">
        <f t="shared" si="57"/>
        <v>0</v>
      </c>
      <c r="K137" s="4">
        <f t="shared" si="57"/>
        <v>0</v>
      </c>
      <c r="L137" s="4">
        <f t="shared" si="57"/>
        <v>0</v>
      </c>
      <c r="M137" s="4">
        <f t="shared" si="57"/>
        <v>0</v>
      </c>
      <c r="N137" s="54">
        <f t="shared" si="57"/>
        <v>0</v>
      </c>
      <c r="O137" s="72">
        <f t="shared" si="57"/>
        <v>0</v>
      </c>
      <c r="P137" s="72">
        <f t="shared" si="57"/>
        <v>0</v>
      </c>
      <c r="Q137" s="72">
        <f t="shared" si="57"/>
        <v>0</v>
      </c>
      <c r="R137" s="48">
        <f t="shared" si="57"/>
        <v>0</v>
      </c>
      <c r="S137" s="48">
        <f t="shared" si="57"/>
        <v>0</v>
      </c>
      <c r="T137" s="48">
        <f t="shared" si="57"/>
        <v>0</v>
      </c>
      <c r="U137" s="48">
        <f t="shared" si="57"/>
        <v>0</v>
      </c>
      <c r="V137" s="137"/>
      <c r="W137" s="21"/>
    </row>
    <row r="138" spans="2:23" x14ac:dyDescent="0.25">
      <c r="B138" s="142"/>
      <c r="C138" s="142"/>
      <c r="D138" s="18" t="s">
        <v>114</v>
      </c>
      <c r="E138" s="4">
        <f t="shared" si="31"/>
        <v>25816.858340000002</v>
      </c>
      <c r="F138" s="4">
        <f t="shared" si="57"/>
        <v>250</v>
      </c>
      <c r="G138" s="4">
        <f t="shared" si="57"/>
        <v>245</v>
      </c>
      <c r="H138" s="4">
        <f t="shared" si="57"/>
        <v>244.82</v>
      </c>
      <c r="I138" s="4">
        <f t="shared" si="57"/>
        <v>238.64</v>
      </c>
      <c r="J138" s="4">
        <f t="shared" si="57"/>
        <v>344.46</v>
      </c>
      <c r="K138" s="4">
        <f t="shared" si="57"/>
        <v>145.38999999999999</v>
      </c>
      <c r="L138" s="4">
        <f t="shared" si="57"/>
        <v>951.17933999999991</v>
      </c>
      <c r="M138" s="4">
        <f t="shared" si="57"/>
        <v>2595.75</v>
      </c>
      <c r="N138" s="54">
        <f t="shared" si="57"/>
        <v>2784.1</v>
      </c>
      <c r="O138" s="72">
        <f t="shared" si="57"/>
        <v>3351.6930000000002</v>
      </c>
      <c r="P138" s="72">
        <f t="shared" si="57"/>
        <v>1851.693</v>
      </c>
      <c r="Q138" s="72">
        <f t="shared" si="57"/>
        <v>1851.693</v>
      </c>
      <c r="R138" s="48">
        <f t="shared" si="57"/>
        <v>2740.61</v>
      </c>
      <c r="S138" s="48">
        <f t="shared" si="57"/>
        <v>2740.61</v>
      </c>
      <c r="T138" s="48">
        <f t="shared" si="57"/>
        <v>2740.61</v>
      </c>
      <c r="U138" s="48">
        <f t="shared" si="57"/>
        <v>2740.61</v>
      </c>
      <c r="V138" s="137"/>
      <c r="W138" s="21"/>
    </row>
    <row r="139" spans="2:23" ht="24" x14ac:dyDescent="0.25">
      <c r="B139" s="142"/>
      <c r="C139" s="142"/>
      <c r="D139" s="18" t="s">
        <v>115</v>
      </c>
      <c r="E139" s="4">
        <f t="shared" si="31"/>
        <v>0</v>
      </c>
      <c r="F139" s="4">
        <f t="shared" si="57"/>
        <v>0</v>
      </c>
      <c r="G139" s="4">
        <f t="shared" si="57"/>
        <v>0</v>
      </c>
      <c r="H139" s="4">
        <f t="shared" si="57"/>
        <v>0</v>
      </c>
      <c r="I139" s="4">
        <f t="shared" si="57"/>
        <v>0</v>
      </c>
      <c r="J139" s="4">
        <f t="shared" si="57"/>
        <v>0</v>
      </c>
      <c r="K139" s="4">
        <f t="shared" si="57"/>
        <v>0</v>
      </c>
      <c r="L139" s="4">
        <f t="shared" si="57"/>
        <v>0</v>
      </c>
      <c r="M139" s="4">
        <f t="shared" si="57"/>
        <v>0</v>
      </c>
      <c r="N139" s="54">
        <f t="shared" si="57"/>
        <v>0</v>
      </c>
      <c r="O139" s="72">
        <f t="shared" si="57"/>
        <v>0</v>
      </c>
      <c r="P139" s="72">
        <f t="shared" si="57"/>
        <v>0</v>
      </c>
      <c r="Q139" s="72">
        <f t="shared" si="57"/>
        <v>0</v>
      </c>
      <c r="R139" s="48">
        <f t="shared" si="57"/>
        <v>0</v>
      </c>
      <c r="S139" s="48">
        <f t="shared" si="57"/>
        <v>0</v>
      </c>
      <c r="T139" s="48">
        <f t="shared" si="57"/>
        <v>0</v>
      </c>
      <c r="U139" s="48">
        <f t="shared" si="57"/>
        <v>0</v>
      </c>
      <c r="V139" s="137"/>
      <c r="W139" s="21"/>
    </row>
    <row r="140" spans="2:23" x14ac:dyDescent="0.25">
      <c r="B140" s="142" t="s">
        <v>77</v>
      </c>
      <c r="C140" s="137" t="s">
        <v>78</v>
      </c>
      <c r="D140" s="18" t="s">
        <v>29</v>
      </c>
      <c r="E140" s="4">
        <f t="shared" si="31"/>
        <v>25806.858340000002</v>
      </c>
      <c r="F140" s="4">
        <f>SUM(F141:F144)</f>
        <v>245</v>
      </c>
      <c r="G140" s="4">
        <f t="shared" ref="G140:U140" si="58">SUM(G141:G144)</f>
        <v>245</v>
      </c>
      <c r="H140" s="4">
        <f t="shared" si="58"/>
        <v>244.82</v>
      </c>
      <c r="I140" s="4">
        <f t="shared" si="58"/>
        <v>238.64</v>
      </c>
      <c r="J140" s="4">
        <f t="shared" si="58"/>
        <v>344.46</v>
      </c>
      <c r="K140" s="4">
        <f t="shared" si="58"/>
        <v>145.38999999999999</v>
      </c>
      <c r="L140" s="4">
        <f t="shared" si="58"/>
        <v>951.17933999999991</v>
      </c>
      <c r="M140" s="4">
        <f t="shared" si="58"/>
        <v>2590.75</v>
      </c>
      <c r="N140" s="54">
        <f t="shared" si="58"/>
        <v>2784.1</v>
      </c>
      <c r="O140" s="72">
        <f t="shared" si="58"/>
        <v>3351.6930000000002</v>
      </c>
      <c r="P140" s="72">
        <f t="shared" si="58"/>
        <v>1851.693</v>
      </c>
      <c r="Q140" s="72">
        <f t="shared" si="58"/>
        <v>1851.693</v>
      </c>
      <c r="R140" s="48">
        <f t="shared" si="58"/>
        <v>2740.61</v>
      </c>
      <c r="S140" s="48">
        <f t="shared" si="58"/>
        <v>2740.61</v>
      </c>
      <c r="T140" s="48">
        <f t="shared" si="58"/>
        <v>2740.61</v>
      </c>
      <c r="U140" s="48">
        <f t="shared" si="58"/>
        <v>2740.61</v>
      </c>
      <c r="V140" s="143" t="s">
        <v>122</v>
      </c>
      <c r="W140" s="21"/>
    </row>
    <row r="141" spans="2:23" ht="24" x14ac:dyDescent="0.25">
      <c r="B141" s="142"/>
      <c r="C141" s="137"/>
      <c r="D141" s="18" t="s">
        <v>112</v>
      </c>
      <c r="E141" s="4">
        <f t="shared" si="31"/>
        <v>0</v>
      </c>
      <c r="F141" s="4">
        <f>F146+F151+F156</f>
        <v>0</v>
      </c>
      <c r="G141" s="4">
        <f t="shared" ref="G141:U141" si="59">G146+G151+G156</f>
        <v>0</v>
      </c>
      <c r="H141" s="4">
        <f t="shared" si="59"/>
        <v>0</v>
      </c>
      <c r="I141" s="4">
        <f t="shared" si="59"/>
        <v>0</v>
      </c>
      <c r="J141" s="4">
        <f t="shared" si="59"/>
        <v>0</v>
      </c>
      <c r="K141" s="4">
        <f t="shared" si="59"/>
        <v>0</v>
      </c>
      <c r="L141" s="4">
        <f t="shared" si="59"/>
        <v>0</v>
      </c>
      <c r="M141" s="4">
        <f t="shared" si="59"/>
        <v>0</v>
      </c>
      <c r="N141" s="54">
        <f t="shared" si="59"/>
        <v>0</v>
      </c>
      <c r="O141" s="72">
        <f t="shared" si="59"/>
        <v>0</v>
      </c>
      <c r="P141" s="72">
        <f t="shared" si="59"/>
        <v>0</v>
      </c>
      <c r="Q141" s="72">
        <f t="shared" si="59"/>
        <v>0</v>
      </c>
      <c r="R141" s="48">
        <f t="shared" si="59"/>
        <v>0</v>
      </c>
      <c r="S141" s="48">
        <f t="shared" si="59"/>
        <v>0</v>
      </c>
      <c r="T141" s="48">
        <f t="shared" si="59"/>
        <v>0</v>
      </c>
      <c r="U141" s="48">
        <f t="shared" si="59"/>
        <v>0</v>
      </c>
      <c r="V141" s="144"/>
      <c r="W141" s="21"/>
    </row>
    <row r="142" spans="2:23" ht="24" x14ac:dyDescent="0.25">
      <c r="B142" s="142"/>
      <c r="C142" s="137"/>
      <c r="D142" s="18" t="s">
        <v>113</v>
      </c>
      <c r="E142" s="4">
        <f t="shared" si="31"/>
        <v>0</v>
      </c>
      <c r="F142" s="4">
        <f t="shared" ref="F142:U144" si="60">F147+F152+F157</f>
        <v>0</v>
      </c>
      <c r="G142" s="4">
        <f t="shared" si="60"/>
        <v>0</v>
      </c>
      <c r="H142" s="4">
        <f t="shared" si="60"/>
        <v>0</v>
      </c>
      <c r="I142" s="4">
        <f t="shared" si="60"/>
        <v>0</v>
      </c>
      <c r="J142" s="4">
        <f t="shared" si="60"/>
        <v>0</v>
      </c>
      <c r="K142" s="4">
        <f t="shared" si="60"/>
        <v>0</v>
      </c>
      <c r="L142" s="4">
        <f t="shared" si="60"/>
        <v>0</v>
      </c>
      <c r="M142" s="4">
        <f t="shared" si="60"/>
        <v>0</v>
      </c>
      <c r="N142" s="54">
        <f t="shared" si="60"/>
        <v>0</v>
      </c>
      <c r="O142" s="72">
        <f t="shared" si="60"/>
        <v>0</v>
      </c>
      <c r="P142" s="72">
        <f t="shared" si="60"/>
        <v>0</v>
      </c>
      <c r="Q142" s="72">
        <f t="shared" si="60"/>
        <v>0</v>
      </c>
      <c r="R142" s="48">
        <f t="shared" si="60"/>
        <v>0</v>
      </c>
      <c r="S142" s="48">
        <f t="shared" si="60"/>
        <v>0</v>
      </c>
      <c r="T142" s="48">
        <f t="shared" si="60"/>
        <v>0</v>
      </c>
      <c r="U142" s="48">
        <f t="shared" si="60"/>
        <v>0</v>
      </c>
      <c r="V142" s="144"/>
      <c r="W142" s="21"/>
    </row>
    <row r="143" spans="2:23" x14ac:dyDescent="0.25">
      <c r="B143" s="142"/>
      <c r="C143" s="137"/>
      <c r="D143" s="18" t="s">
        <v>114</v>
      </c>
      <c r="E143" s="4">
        <f t="shared" si="31"/>
        <v>25806.858340000002</v>
      </c>
      <c r="F143" s="4">
        <f t="shared" si="60"/>
        <v>245</v>
      </c>
      <c r="G143" s="4">
        <f t="shared" si="60"/>
        <v>245</v>
      </c>
      <c r="H143" s="4">
        <f t="shared" si="60"/>
        <v>244.82</v>
      </c>
      <c r="I143" s="4">
        <f t="shared" si="60"/>
        <v>238.64</v>
      </c>
      <c r="J143" s="4">
        <f t="shared" si="60"/>
        <v>344.46</v>
      </c>
      <c r="K143" s="4">
        <f t="shared" si="60"/>
        <v>145.38999999999999</v>
      </c>
      <c r="L143" s="4">
        <f t="shared" si="60"/>
        <v>951.17933999999991</v>
      </c>
      <c r="M143" s="4">
        <f t="shared" si="60"/>
        <v>2590.75</v>
      </c>
      <c r="N143" s="54">
        <f t="shared" si="60"/>
        <v>2784.1</v>
      </c>
      <c r="O143" s="72">
        <f t="shared" si="60"/>
        <v>3351.6930000000002</v>
      </c>
      <c r="P143" s="72">
        <f t="shared" si="60"/>
        <v>1851.693</v>
      </c>
      <c r="Q143" s="72">
        <f t="shared" si="60"/>
        <v>1851.693</v>
      </c>
      <c r="R143" s="48">
        <f t="shared" si="60"/>
        <v>2740.61</v>
      </c>
      <c r="S143" s="48">
        <f t="shared" si="60"/>
        <v>2740.61</v>
      </c>
      <c r="T143" s="48">
        <f t="shared" si="60"/>
        <v>2740.61</v>
      </c>
      <c r="U143" s="48">
        <f t="shared" si="60"/>
        <v>2740.61</v>
      </c>
      <c r="V143" s="144"/>
      <c r="W143" s="21"/>
    </row>
    <row r="144" spans="2:23" ht="24" x14ac:dyDescent="0.25">
      <c r="B144" s="142"/>
      <c r="C144" s="137"/>
      <c r="D144" s="18" t="s">
        <v>115</v>
      </c>
      <c r="E144" s="4">
        <f t="shared" si="31"/>
        <v>0</v>
      </c>
      <c r="F144" s="4">
        <f t="shared" si="60"/>
        <v>0</v>
      </c>
      <c r="G144" s="4">
        <f t="shared" si="60"/>
        <v>0</v>
      </c>
      <c r="H144" s="4">
        <f t="shared" si="60"/>
        <v>0</v>
      </c>
      <c r="I144" s="4">
        <f t="shared" si="60"/>
        <v>0</v>
      </c>
      <c r="J144" s="4">
        <f t="shared" si="60"/>
        <v>0</v>
      </c>
      <c r="K144" s="4">
        <f t="shared" si="60"/>
        <v>0</v>
      </c>
      <c r="L144" s="4">
        <f t="shared" si="60"/>
        <v>0</v>
      </c>
      <c r="M144" s="4">
        <f t="shared" si="60"/>
        <v>0</v>
      </c>
      <c r="N144" s="54">
        <f t="shared" si="60"/>
        <v>0</v>
      </c>
      <c r="O144" s="72">
        <f t="shared" si="60"/>
        <v>0</v>
      </c>
      <c r="P144" s="72">
        <f t="shared" si="60"/>
        <v>0</v>
      </c>
      <c r="Q144" s="72">
        <f t="shared" si="60"/>
        <v>0</v>
      </c>
      <c r="R144" s="48">
        <f t="shared" si="60"/>
        <v>0</v>
      </c>
      <c r="S144" s="48">
        <f t="shared" si="60"/>
        <v>0</v>
      </c>
      <c r="T144" s="48">
        <f t="shared" si="60"/>
        <v>0</v>
      </c>
      <c r="U144" s="48">
        <f t="shared" si="60"/>
        <v>0</v>
      </c>
      <c r="V144" s="145"/>
      <c r="W144" s="21"/>
    </row>
    <row r="145" spans="2:23" x14ac:dyDescent="0.25">
      <c r="B145" s="142" t="s">
        <v>79</v>
      </c>
      <c r="C145" s="137" t="s">
        <v>80</v>
      </c>
      <c r="D145" s="18" t="s">
        <v>29</v>
      </c>
      <c r="E145" s="4">
        <f t="shared" si="31"/>
        <v>1327.11934</v>
      </c>
      <c r="F145" s="4">
        <f>SUM(F146:F149)</f>
        <v>45</v>
      </c>
      <c r="G145" s="4">
        <f t="shared" ref="G145:U145" si="61">SUM(G146:G149)</f>
        <v>45</v>
      </c>
      <c r="H145" s="4">
        <f t="shared" si="61"/>
        <v>45</v>
      </c>
      <c r="I145" s="4">
        <f t="shared" si="61"/>
        <v>45</v>
      </c>
      <c r="J145" s="4">
        <f t="shared" si="61"/>
        <v>45</v>
      </c>
      <c r="K145" s="4">
        <f t="shared" si="61"/>
        <v>45</v>
      </c>
      <c r="L145" s="4">
        <f t="shared" si="61"/>
        <v>65.119339999999994</v>
      </c>
      <c r="M145" s="4">
        <f t="shared" si="61"/>
        <v>95</v>
      </c>
      <c r="N145" s="54">
        <f t="shared" si="61"/>
        <v>67</v>
      </c>
      <c r="O145" s="72">
        <f t="shared" si="61"/>
        <v>150</v>
      </c>
      <c r="P145" s="72">
        <f t="shared" si="61"/>
        <v>150</v>
      </c>
      <c r="Q145" s="72">
        <f t="shared" si="61"/>
        <v>150</v>
      </c>
      <c r="R145" s="48">
        <f t="shared" si="61"/>
        <v>95</v>
      </c>
      <c r="S145" s="48">
        <f t="shared" si="61"/>
        <v>95</v>
      </c>
      <c r="T145" s="48">
        <f t="shared" si="61"/>
        <v>95</v>
      </c>
      <c r="U145" s="48">
        <f t="shared" si="61"/>
        <v>95</v>
      </c>
      <c r="V145" s="137" t="s">
        <v>83</v>
      </c>
      <c r="W145" s="21"/>
    </row>
    <row r="146" spans="2:23" ht="24" x14ac:dyDescent="0.25">
      <c r="B146" s="142"/>
      <c r="C146" s="137"/>
      <c r="D146" s="18" t="s">
        <v>112</v>
      </c>
      <c r="E146" s="4">
        <f t="shared" si="31"/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54">
        <v>0</v>
      </c>
      <c r="O146" s="72">
        <v>0</v>
      </c>
      <c r="P146" s="72">
        <v>0</v>
      </c>
      <c r="Q146" s="72">
        <v>0</v>
      </c>
      <c r="R146" s="48">
        <v>0</v>
      </c>
      <c r="S146" s="48">
        <v>0</v>
      </c>
      <c r="T146" s="48">
        <v>0</v>
      </c>
      <c r="U146" s="48">
        <v>0</v>
      </c>
      <c r="V146" s="137"/>
      <c r="W146" s="21"/>
    </row>
    <row r="147" spans="2:23" ht="24" x14ac:dyDescent="0.25">
      <c r="B147" s="142"/>
      <c r="C147" s="137"/>
      <c r="D147" s="18" t="s">
        <v>113</v>
      </c>
      <c r="E147" s="4">
        <f t="shared" si="31"/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54">
        <v>0</v>
      </c>
      <c r="O147" s="72">
        <v>0</v>
      </c>
      <c r="P147" s="72">
        <v>0</v>
      </c>
      <c r="Q147" s="72">
        <v>0</v>
      </c>
      <c r="R147" s="48">
        <v>0</v>
      </c>
      <c r="S147" s="48">
        <v>0</v>
      </c>
      <c r="T147" s="48">
        <v>0</v>
      </c>
      <c r="U147" s="48">
        <v>0</v>
      </c>
      <c r="V147" s="137"/>
      <c r="W147" s="21"/>
    </row>
    <row r="148" spans="2:23" x14ac:dyDescent="0.25">
      <c r="B148" s="142"/>
      <c r="C148" s="137"/>
      <c r="D148" s="18" t="s">
        <v>114</v>
      </c>
      <c r="E148" s="4">
        <f t="shared" si="31"/>
        <v>1327.11934</v>
      </c>
      <c r="F148" s="4">
        <v>45</v>
      </c>
      <c r="G148" s="4">
        <v>45</v>
      </c>
      <c r="H148" s="4">
        <v>45</v>
      </c>
      <c r="I148" s="4">
        <v>45</v>
      </c>
      <c r="J148" s="4">
        <v>45</v>
      </c>
      <c r="K148" s="4">
        <v>45</v>
      </c>
      <c r="L148" s="4">
        <v>65.119339999999994</v>
      </c>
      <c r="M148" s="4">
        <v>95</v>
      </c>
      <c r="N148" s="54">
        <v>67</v>
      </c>
      <c r="O148" s="72">
        <v>150</v>
      </c>
      <c r="P148" s="72">
        <v>150</v>
      </c>
      <c r="Q148" s="72">
        <v>150</v>
      </c>
      <c r="R148" s="48">
        <v>95</v>
      </c>
      <c r="S148" s="48">
        <v>95</v>
      </c>
      <c r="T148" s="48">
        <v>95</v>
      </c>
      <c r="U148" s="48">
        <v>95</v>
      </c>
      <c r="V148" s="137"/>
      <c r="W148" s="21"/>
    </row>
    <row r="149" spans="2:23" ht="24" x14ac:dyDescent="0.25">
      <c r="B149" s="142"/>
      <c r="C149" s="137"/>
      <c r="D149" s="18" t="s">
        <v>115</v>
      </c>
      <c r="E149" s="4">
        <f t="shared" ref="E149:E169" si="62">SUM(F149:U149)</f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54">
        <v>0</v>
      </c>
      <c r="O149" s="72">
        <v>0</v>
      </c>
      <c r="P149" s="72">
        <v>0</v>
      </c>
      <c r="Q149" s="72">
        <v>0</v>
      </c>
      <c r="R149" s="48">
        <v>0</v>
      </c>
      <c r="S149" s="48">
        <v>0</v>
      </c>
      <c r="T149" s="48">
        <v>0</v>
      </c>
      <c r="U149" s="48">
        <v>0</v>
      </c>
      <c r="V149" s="137"/>
      <c r="W149" s="21"/>
    </row>
    <row r="150" spans="2:23" x14ac:dyDescent="0.25">
      <c r="B150" s="142" t="s">
        <v>123</v>
      </c>
      <c r="C150" s="137" t="s">
        <v>85</v>
      </c>
      <c r="D150" s="18" t="s">
        <v>29</v>
      </c>
      <c r="E150" s="4">
        <f t="shared" si="62"/>
        <v>50</v>
      </c>
      <c r="F150" s="4">
        <f>SUM(F151:F154)</f>
        <v>50</v>
      </c>
      <c r="G150" s="4">
        <f t="shared" ref="G150:U150" si="63">SUM(G151:G154)</f>
        <v>0</v>
      </c>
      <c r="H150" s="4">
        <f t="shared" si="63"/>
        <v>0</v>
      </c>
      <c r="I150" s="4">
        <f t="shared" si="63"/>
        <v>0</v>
      </c>
      <c r="J150" s="4">
        <f t="shared" si="63"/>
        <v>0</v>
      </c>
      <c r="K150" s="4">
        <f t="shared" si="63"/>
        <v>0</v>
      </c>
      <c r="L150" s="4">
        <f t="shared" si="63"/>
        <v>0</v>
      </c>
      <c r="M150" s="4">
        <f t="shared" si="63"/>
        <v>0</v>
      </c>
      <c r="N150" s="54">
        <f t="shared" si="63"/>
        <v>0</v>
      </c>
      <c r="O150" s="72">
        <f t="shared" si="63"/>
        <v>0</v>
      </c>
      <c r="P150" s="72">
        <f t="shared" si="63"/>
        <v>0</v>
      </c>
      <c r="Q150" s="72">
        <f t="shared" si="63"/>
        <v>0</v>
      </c>
      <c r="R150" s="48">
        <f t="shared" si="63"/>
        <v>0</v>
      </c>
      <c r="S150" s="48">
        <f t="shared" si="63"/>
        <v>0</v>
      </c>
      <c r="T150" s="48">
        <f t="shared" si="63"/>
        <v>0</v>
      </c>
      <c r="U150" s="48">
        <f t="shared" si="63"/>
        <v>0</v>
      </c>
      <c r="V150" s="137" t="s">
        <v>76</v>
      </c>
      <c r="W150" s="21"/>
    </row>
    <row r="151" spans="2:23" ht="24" x14ac:dyDescent="0.25">
      <c r="B151" s="142"/>
      <c r="C151" s="137"/>
      <c r="D151" s="18" t="s">
        <v>112</v>
      </c>
      <c r="E151" s="4">
        <f t="shared" si="62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54">
        <v>0</v>
      </c>
      <c r="O151" s="72">
        <v>0</v>
      </c>
      <c r="P151" s="72">
        <v>0</v>
      </c>
      <c r="Q151" s="72">
        <v>0</v>
      </c>
      <c r="R151" s="48">
        <v>0</v>
      </c>
      <c r="S151" s="48">
        <v>0</v>
      </c>
      <c r="T151" s="48">
        <v>0</v>
      </c>
      <c r="U151" s="48">
        <v>0</v>
      </c>
      <c r="V151" s="137"/>
      <c r="W151" s="21"/>
    </row>
    <row r="152" spans="2:23" ht="24" x14ac:dyDescent="0.25">
      <c r="B152" s="142"/>
      <c r="C152" s="137"/>
      <c r="D152" s="18" t="s">
        <v>113</v>
      </c>
      <c r="E152" s="4">
        <f t="shared" si="62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54">
        <v>0</v>
      </c>
      <c r="O152" s="72">
        <v>0</v>
      </c>
      <c r="P152" s="72">
        <v>0</v>
      </c>
      <c r="Q152" s="72">
        <v>0</v>
      </c>
      <c r="R152" s="48">
        <v>0</v>
      </c>
      <c r="S152" s="48">
        <v>0</v>
      </c>
      <c r="T152" s="48">
        <v>0</v>
      </c>
      <c r="U152" s="48">
        <v>0</v>
      </c>
      <c r="V152" s="137"/>
      <c r="W152" s="21"/>
    </row>
    <row r="153" spans="2:23" x14ac:dyDescent="0.25">
      <c r="B153" s="142"/>
      <c r="C153" s="137"/>
      <c r="D153" s="18" t="s">
        <v>114</v>
      </c>
      <c r="E153" s="4">
        <f t="shared" si="62"/>
        <v>50</v>
      </c>
      <c r="F153" s="4">
        <v>50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54">
        <v>0</v>
      </c>
      <c r="O153" s="72">
        <v>0</v>
      </c>
      <c r="P153" s="72">
        <v>0</v>
      </c>
      <c r="Q153" s="72">
        <v>0</v>
      </c>
      <c r="R153" s="48">
        <v>0</v>
      </c>
      <c r="S153" s="48">
        <v>0</v>
      </c>
      <c r="T153" s="48">
        <v>0</v>
      </c>
      <c r="U153" s="48">
        <v>0</v>
      </c>
      <c r="V153" s="137"/>
      <c r="W153" s="21"/>
    </row>
    <row r="154" spans="2:23" ht="24" x14ac:dyDescent="0.25">
      <c r="B154" s="142"/>
      <c r="C154" s="137"/>
      <c r="D154" s="18" t="s">
        <v>115</v>
      </c>
      <c r="E154" s="4">
        <f t="shared" si="62"/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54">
        <v>0</v>
      </c>
      <c r="O154" s="72">
        <v>0</v>
      </c>
      <c r="P154" s="72">
        <v>0</v>
      </c>
      <c r="Q154" s="72">
        <v>0</v>
      </c>
      <c r="R154" s="48">
        <v>0</v>
      </c>
      <c r="S154" s="48">
        <v>0</v>
      </c>
      <c r="T154" s="48">
        <v>0</v>
      </c>
      <c r="U154" s="48">
        <v>0</v>
      </c>
      <c r="V154" s="137"/>
      <c r="W154" s="21"/>
    </row>
    <row r="155" spans="2:23" x14ac:dyDescent="0.25">
      <c r="B155" s="142" t="s">
        <v>124</v>
      </c>
      <c r="C155" s="137" t="s">
        <v>15</v>
      </c>
      <c r="D155" s="18" t="s">
        <v>29</v>
      </c>
      <c r="E155" s="4">
        <f t="shared" si="62"/>
        <v>24429.739000000001</v>
      </c>
      <c r="F155" s="4">
        <f>SUM(F156:F159)</f>
        <v>150</v>
      </c>
      <c r="G155" s="4">
        <f t="shared" ref="G155:U155" si="64">SUM(G156:G159)</f>
        <v>200</v>
      </c>
      <c r="H155" s="4">
        <f t="shared" si="64"/>
        <v>199.82</v>
      </c>
      <c r="I155" s="4">
        <f t="shared" si="64"/>
        <v>193.64</v>
      </c>
      <c r="J155" s="4">
        <f t="shared" si="64"/>
        <v>299.45999999999998</v>
      </c>
      <c r="K155" s="4">
        <f t="shared" si="64"/>
        <v>100.39</v>
      </c>
      <c r="L155" s="4">
        <f>SUM(L156:L159)</f>
        <v>886.06</v>
      </c>
      <c r="M155" s="4">
        <f>SUM(M156:M159)</f>
        <v>2495.75</v>
      </c>
      <c r="N155" s="54">
        <f t="shared" si="64"/>
        <v>2717.1</v>
      </c>
      <c r="O155" s="72">
        <f t="shared" si="64"/>
        <v>3201.6930000000002</v>
      </c>
      <c r="P155" s="72">
        <f t="shared" si="64"/>
        <v>1701.693</v>
      </c>
      <c r="Q155" s="72">
        <f t="shared" si="64"/>
        <v>1701.693</v>
      </c>
      <c r="R155" s="48">
        <f t="shared" si="64"/>
        <v>2645.61</v>
      </c>
      <c r="S155" s="48">
        <f t="shared" si="64"/>
        <v>2645.61</v>
      </c>
      <c r="T155" s="48">
        <f t="shared" si="64"/>
        <v>2645.61</v>
      </c>
      <c r="U155" s="48">
        <f t="shared" si="64"/>
        <v>2645.61</v>
      </c>
      <c r="V155" s="154" t="s">
        <v>76</v>
      </c>
      <c r="W155" s="21"/>
    </row>
    <row r="156" spans="2:23" ht="24" x14ac:dyDescent="0.25">
      <c r="B156" s="142"/>
      <c r="C156" s="137"/>
      <c r="D156" s="18" t="s">
        <v>112</v>
      </c>
      <c r="E156" s="4">
        <f t="shared" si="62"/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54">
        <v>0</v>
      </c>
      <c r="O156" s="72">
        <v>0</v>
      </c>
      <c r="P156" s="72">
        <v>0</v>
      </c>
      <c r="Q156" s="72">
        <v>0</v>
      </c>
      <c r="R156" s="48">
        <v>0</v>
      </c>
      <c r="S156" s="48">
        <v>0</v>
      </c>
      <c r="T156" s="48">
        <v>0</v>
      </c>
      <c r="U156" s="48">
        <v>0</v>
      </c>
      <c r="V156" s="154"/>
      <c r="W156" s="21"/>
    </row>
    <row r="157" spans="2:23" ht="24" x14ac:dyDescent="0.25">
      <c r="B157" s="142"/>
      <c r="C157" s="137"/>
      <c r="D157" s="18" t="s">
        <v>113</v>
      </c>
      <c r="E157" s="4">
        <f t="shared" si="62"/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54">
        <v>0</v>
      </c>
      <c r="O157" s="72">
        <v>0</v>
      </c>
      <c r="P157" s="72">
        <v>0</v>
      </c>
      <c r="Q157" s="72">
        <v>0</v>
      </c>
      <c r="R157" s="48">
        <v>0</v>
      </c>
      <c r="S157" s="48">
        <v>0</v>
      </c>
      <c r="T157" s="48">
        <v>0</v>
      </c>
      <c r="U157" s="48">
        <v>0</v>
      </c>
      <c r="V157" s="154"/>
      <c r="W157" s="21"/>
    </row>
    <row r="158" spans="2:23" x14ac:dyDescent="0.25">
      <c r="B158" s="142"/>
      <c r="C158" s="137"/>
      <c r="D158" s="18" t="s">
        <v>114</v>
      </c>
      <c r="E158" s="4">
        <f>SUM(F158:U158)</f>
        <v>24429.739000000001</v>
      </c>
      <c r="F158" s="4">
        <v>150</v>
      </c>
      <c r="G158" s="4">
        <v>200</v>
      </c>
      <c r="H158" s="4">
        <v>199.82</v>
      </c>
      <c r="I158" s="4">
        <v>193.64</v>
      </c>
      <c r="J158" s="4">
        <v>299.45999999999998</v>
      </c>
      <c r="K158" s="4">
        <v>100.39</v>
      </c>
      <c r="L158" s="4">
        <v>886.06</v>
      </c>
      <c r="M158" s="4">
        <v>2495.75</v>
      </c>
      <c r="N158" s="54">
        <v>2717.1</v>
      </c>
      <c r="O158" s="72">
        <v>3201.6930000000002</v>
      </c>
      <c r="P158" s="72">
        <v>1701.693</v>
      </c>
      <c r="Q158" s="72">
        <v>1701.693</v>
      </c>
      <c r="R158" s="48">
        <v>2645.61</v>
      </c>
      <c r="S158" s="48">
        <v>2645.61</v>
      </c>
      <c r="T158" s="48">
        <v>2645.61</v>
      </c>
      <c r="U158" s="48">
        <v>2645.61</v>
      </c>
      <c r="V158" s="154"/>
      <c r="W158" s="21"/>
    </row>
    <row r="159" spans="2:23" ht="24" x14ac:dyDescent="0.25">
      <c r="B159" s="142"/>
      <c r="C159" s="137"/>
      <c r="D159" s="18" t="s">
        <v>115</v>
      </c>
      <c r="E159" s="4">
        <f t="shared" si="62"/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54">
        <v>0</v>
      </c>
      <c r="O159" s="72">
        <v>0</v>
      </c>
      <c r="P159" s="72">
        <v>0</v>
      </c>
      <c r="Q159" s="72">
        <v>0</v>
      </c>
      <c r="R159" s="48">
        <v>0</v>
      </c>
      <c r="S159" s="48">
        <v>0</v>
      </c>
      <c r="T159" s="48">
        <v>0</v>
      </c>
      <c r="U159" s="48">
        <v>0</v>
      </c>
      <c r="V159" s="154"/>
      <c r="W159" s="21"/>
    </row>
    <row r="160" spans="2:23" ht="34.5" customHeight="1" x14ac:dyDescent="0.25">
      <c r="B160" s="142" t="s">
        <v>91</v>
      </c>
      <c r="C160" s="137" t="s">
        <v>92</v>
      </c>
      <c r="D160" s="18" t="s">
        <v>29</v>
      </c>
      <c r="E160" s="4">
        <f t="shared" si="62"/>
        <v>10</v>
      </c>
      <c r="F160" s="4">
        <f>SUM(F161:F164)</f>
        <v>5</v>
      </c>
      <c r="G160" s="4">
        <f t="shared" ref="G160:U160" si="65">SUM(G161:G164)</f>
        <v>0</v>
      </c>
      <c r="H160" s="4">
        <f t="shared" si="65"/>
        <v>0</v>
      </c>
      <c r="I160" s="4">
        <f t="shared" si="65"/>
        <v>0</v>
      </c>
      <c r="J160" s="4">
        <f t="shared" si="65"/>
        <v>0</v>
      </c>
      <c r="K160" s="4">
        <f t="shared" si="65"/>
        <v>0</v>
      </c>
      <c r="L160" s="4">
        <f t="shared" si="65"/>
        <v>0</v>
      </c>
      <c r="M160" s="4">
        <f t="shared" si="65"/>
        <v>5</v>
      </c>
      <c r="N160" s="54">
        <f t="shared" si="65"/>
        <v>0</v>
      </c>
      <c r="O160" s="72">
        <f t="shared" si="65"/>
        <v>0</v>
      </c>
      <c r="P160" s="72">
        <f t="shared" si="65"/>
        <v>0</v>
      </c>
      <c r="Q160" s="72">
        <f t="shared" si="65"/>
        <v>0</v>
      </c>
      <c r="R160" s="48">
        <f t="shared" si="65"/>
        <v>0</v>
      </c>
      <c r="S160" s="48">
        <f t="shared" si="65"/>
        <v>0</v>
      </c>
      <c r="T160" s="48">
        <f t="shared" si="65"/>
        <v>0</v>
      </c>
      <c r="U160" s="48">
        <f t="shared" si="65"/>
        <v>0</v>
      </c>
      <c r="V160" s="137" t="s">
        <v>31</v>
      </c>
      <c r="W160" s="21"/>
    </row>
    <row r="161" spans="2:23" ht="24" x14ac:dyDescent="0.25">
      <c r="B161" s="142"/>
      <c r="C161" s="137"/>
      <c r="D161" s="18" t="s">
        <v>112</v>
      </c>
      <c r="E161" s="4">
        <f t="shared" si="62"/>
        <v>0</v>
      </c>
      <c r="F161" s="4">
        <f>F166</f>
        <v>0</v>
      </c>
      <c r="G161" s="4">
        <f t="shared" ref="G161:U161" si="66">G166</f>
        <v>0</v>
      </c>
      <c r="H161" s="4">
        <f t="shared" si="66"/>
        <v>0</v>
      </c>
      <c r="I161" s="4">
        <f t="shared" si="66"/>
        <v>0</v>
      </c>
      <c r="J161" s="4">
        <f t="shared" si="66"/>
        <v>0</v>
      </c>
      <c r="K161" s="4">
        <f t="shared" si="66"/>
        <v>0</v>
      </c>
      <c r="L161" s="4">
        <f t="shared" si="66"/>
        <v>0</v>
      </c>
      <c r="M161" s="4">
        <f t="shared" si="66"/>
        <v>0</v>
      </c>
      <c r="N161" s="54">
        <f t="shared" si="66"/>
        <v>0</v>
      </c>
      <c r="O161" s="72">
        <f t="shared" si="66"/>
        <v>0</v>
      </c>
      <c r="P161" s="72">
        <f t="shared" si="66"/>
        <v>0</v>
      </c>
      <c r="Q161" s="72">
        <f t="shared" si="66"/>
        <v>0</v>
      </c>
      <c r="R161" s="48">
        <f t="shared" si="66"/>
        <v>0</v>
      </c>
      <c r="S161" s="48">
        <f t="shared" si="66"/>
        <v>0</v>
      </c>
      <c r="T161" s="48">
        <f t="shared" si="66"/>
        <v>0</v>
      </c>
      <c r="U161" s="48">
        <f t="shared" si="66"/>
        <v>0</v>
      </c>
      <c r="V161" s="137"/>
      <c r="W161" s="21"/>
    </row>
    <row r="162" spans="2:23" ht="24" x14ac:dyDescent="0.25">
      <c r="B162" s="142"/>
      <c r="C162" s="137"/>
      <c r="D162" s="18" t="s">
        <v>113</v>
      </c>
      <c r="E162" s="4">
        <f t="shared" si="62"/>
        <v>0</v>
      </c>
      <c r="F162" s="4">
        <f t="shared" ref="F162:U164" si="67">F167</f>
        <v>0</v>
      </c>
      <c r="G162" s="4">
        <f t="shared" si="67"/>
        <v>0</v>
      </c>
      <c r="H162" s="4">
        <f t="shared" si="67"/>
        <v>0</v>
      </c>
      <c r="I162" s="4">
        <f t="shared" si="67"/>
        <v>0</v>
      </c>
      <c r="J162" s="4">
        <f t="shared" si="67"/>
        <v>0</v>
      </c>
      <c r="K162" s="4">
        <f t="shared" si="67"/>
        <v>0</v>
      </c>
      <c r="L162" s="4">
        <f t="shared" si="67"/>
        <v>0</v>
      </c>
      <c r="M162" s="4">
        <f t="shared" si="67"/>
        <v>0</v>
      </c>
      <c r="N162" s="54">
        <f t="shared" si="67"/>
        <v>0</v>
      </c>
      <c r="O162" s="72">
        <f t="shared" si="67"/>
        <v>0</v>
      </c>
      <c r="P162" s="72">
        <f t="shared" si="67"/>
        <v>0</v>
      </c>
      <c r="Q162" s="72">
        <f t="shared" si="67"/>
        <v>0</v>
      </c>
      <c r="R162" s="48">
        <f t="shared" si="67"/>
        <v>0</v>
      </c>
      <c r="S162" s="48">
        <f t="shared" si="67"/>
        <v>0</v>
      </c>
      <c r="T162" s="48">
        <f t="shared" si="67"/>
        <v>0</v>
      </c>
      <c r="U162" s="48">
        <f t="shared" si="67"/>
        <v>0</v>
      </c>
      <c r="V162" s="137"/>
      <c r="W162" s="21"/>
    </row>
    <row r="163" spans="2:23" x14ac:dyDescent="0.25">
      <c r="B163" s="142"/>
      <c r="C163" s="137"/>
      <c r="D163" s="18" t="s">
        <v>114</v>
      </c>
      <c r="E163" s="4">
        <f t="shared" si="62"/>
        <v>10</v>
      </c>
      <c r="F163" s="4">
        <f t="shared" si="67"/>
        <v>5</v>
      </c>
      <c r="G163" s="4">
        <f t="shared" si="67"/>
        <v>0</v>
      </c>
      <c r="H163" s="4">
        <f t="shared" si="67"/>
        <v>0</v>
      </c>
      <c r="I163" s="4">
        <f t="shared" si="67"/>
        <v>0</v>
      </c>
      <c r="J163" s="4">
        <f t="shared" si="67"/>
        <v>0</v>
      </c>
      <c r="K163" s="4">
        <f t="shared" si="67"/>
        <v>0</v>
      </c>
      <c r="L163" s="4">
        <f t="shared" si="67"/>
        <v>0</v>
      </c>
      <c r="M163" s="4">
        <f t="shared" si="67"/>
        <v>5</v>
      </c>
      <c r="N163" s="54">
        <f t="shared" si="67"/>
        <v>0</v>
      </c>
      <c r="O163" s="72">
        <f t="shared" si="67"/>
        <v>0</v>
      </c>
      <c r="P163" s="72">
        <f t="shared" si="67"/>
        <v>0</v>
      </c>
      <c r="Q163" s="72">
        <f t="shared" si="67"/>
        <v>0</v>
      </c>
      <c r="R163" s="48">
        <f t="shared" si="67"/>
        <v>0</v>
      </c>
      <c r="S163" s="48">
        <f t="shared" si="67"/>
        <v>0</v>
      </c>
      <c r="T163" s="48">
        <f t="shared" si="67"/>
        <v>0</v>
      </c>
      <c r="U163" s="48">
        <f t="shared" si="67"/>
        <v>0</v>
      </c>
      <c r="V163" s="137"/>
      <c r="W163" s="21"/>
    </row>
    <row r="164" spans="2:23" ht="38.25" customHeight="1" x14ac:dyDescent="0.25">
      <c r="B164" s="142"/>
      <c r="C164" s="137"/>
      <c r="D164" s="18" t="s">
        <v>115</v>
      </c>
      <c r="E164" s="4">
        <f t="shared" si="62"/>
        <v>0</v>
      </c>
      <c r="F164" s="4">
        <f t="shared" si="67"/>
        <v>0</v>
      </c>
      <c r="G164" s="4">
        <f t="shared" si="67"/>
        <v>0</v>
      </c>
      <c r="H164" s="4">
        <f t="shared" si="67"/>
        <v>0</v>
      </c>
      <c r="I164" s="4">
        <f t="shared" si="67"/>
        <v>0</v>
      </c>
      <c r="J164" s="4">
        <f t="shared" si="67"/>
        <v>0</v>
      </c>
      <c r="K164" s="4">
        <f t="shared" si="67"/>
        <v>0</v>
      </c>
      <c r="L164" s="4">
        <f t="shared" si="67"/>
        <v>0</v>
      </c>
      <c r="M164" s="4">
        <f t="shared" si="67"/>
        <v>0</v>
      </c>
      <c r="N164" s="54">
        <f t="shared" si="67"/>
        <v>0</v>
      </c>
      <c r="O164" s="72">
        <f t="shared" si="67"/>
        <v>0</v>
      </c>
      <c r="P164" s="72">
        <f t="shared" si="67"/>
        <v>0</v>
      </c>
      <c r="Q164" s="72">
        <f t="shared" si="67"/>
        <v>0</v>
      </c>
      <c r="R164" s="48">
        <f t="shared" si="67"/>
        <v>0</v>
      </c>
      <c r="S164" s="48">
        <f t="shared" si="67"/>
        <v>0</v>
      </c>
      <c r="T164" s="48">
        <f t="shared" si="67"/>
        <v>0</v>
      </c>
      <c r="U164" s="48">
        <f t="shared" si="67"/>
        <v>0</v>
      </c>
      <c r="V164" s="137"/>
      <c r="W164" s="21"/>
    </row>
    <row r="165" spans="2:23" x14ac:dyDescent="0.25">
      <c r="B165" s="142" t="s">
        <v>93</v>
      </c>
      <c r="C165" s="137" t="s">
        <v>125</v>
      </c>
      <c r="D165" s="18" t="s">
        <v>29</v>
      </c>
      <c r="E165" s="4">
        <f t="shared" si="62"/>
        <v>10</v>
      </c>
      <c r="F165" s="4">
        <f t="shared" ref="F165:U165" si="68">SUM(F166:F169)</f>
        <v>5</v>
      </c>
      <c r="G165" s="4">
        <f t="shared" si="68"/>
        <v>0</v>
      </c>
      <c r="H165" s="4">
        <f t="shared" si="68"/>
        <v>0</v>
      </c>
      <c r="I165" s="4">
        <f t="shared" si="68"/>
        <v>0</v>
      </c>
      <c r="J165" s="4">
        <f t="shared" si="68"/>
        <v>0</v>
      </c>
      <c r="K165" s="4">
        <f t="shared" si="68"/>
        <v>0</v>
      </c>
      <c r="L165" s="4">
        <f t="shared" si="68"/>
        <v>0</v>
      </c>
      <c r="M165" s="4">
        <f t="shared" si="68"/>
        <v>5</v>
      </c>
      <c r="N165" s="54">
        <f t="shared" si="68"/>
        <v>0</v>
      </c>
      <c r="O165" s="72">
        <f t="shared" si="68"/>
        <v>0</v>
      </c>
      <c r="P165" s="72">
        <f t="shared" si="68"/>
        <v>0</v>
      </c>
      <c r="Q165" s="72">
        <f t="shared" si="68"/>
        <v>0</v>
      </c>
      <c r="R165" s="48">
        <f t="shared" si="68"/>
        <v>0</v>
      </c>
      <c r="S165" s="48">
        <f t="shared" si="68"/>
        <v>0</v>
      </c>
      <c r="T165" s="48">
        <f t="shared" si="68"/>
        <v>0</v>
      </c>
      <c r="U165" s="48">
        <f t="shared" si="68"/>
        <v>0</v>
      </c>
      <c r="V165" s="137" t="s">
        <v>31</v>
      </c>
      <c r="W165" s="21"/>
    </row>
    <row r="166" spans="2:23" ht="24" x14ac:dyDescent="0.25">
      <c r="B166" s="142"/>
      <c r="C166" s="137"/>
      <c r="D166" s="18" t="s">
        <v>112</v>
      </c>
      <c r="E166" s="4">
        <f t="shared" si="62"/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54">
        <v>0</v>
      </c>
      <c r="O166" s="72">
        <v>0</v>
      </c>
      <c r="P166" s="72">
        <v>0</v>
      </c>
      <c r="Q166" s="72">
        <v>0</v>
      </c>
      <c r="R166" s="48">
        <v>0</v>
      </c>
      <c r="S166" s="48">
        <v>0</v>
      </c>
      <c r="T166" s="48">
        <v>0</v>
      </c>
      <c r="U166" s="48">
        <v>0</v>
      </c>
      <c r="V166" s="137"/>
      <c r="W166" s="21"/>
    </row>
    <row r="167" spans="2:23" ht="24" x14ac:dyDescent="0.25">
      <c r="B167" s="142"/>
      <c r="C167" s="137"/>
      <c r="D167" s="18" t="s">
        <v>113</v>
      </c>
      <c r="E167" s="4">
        <f t="shared" si="62"/>
        <v>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54">
        <v>0</v>
      </c>
      <c r="O167" s="72">
        <v>0</v>
      </c>
      <c r="P167" s="72">
        <v>0</v>
      </c>
      <c r="Q167" s="72">
        <v>0</v>
      </c>
      <c r="R167" s="48">
        <v>0</v>
      </c>
      <c r="S167" s="48">
        <v>0</v>
      </c>
      <c r="T167" s="48">
        <v>0</v>
      </c>
      <c r="U167" s="48">
        <v>0</v>
      </c>
      <c r="V167" s="137"/>
      <c r="W167" s="21"/>
    </row>
    <row r="168" spans="2:23" x14ac:dyDescent="0.25">
      <c r="B168" s="142"/>
      <c r="C168" s="137"/>
      <c r="D168" s="18" t="s">
        <v>114</v>
      </c>
      <c r="E168" s="4">
        <f t="shared" si="62"/>
        <v>10</v>
      </c>
      <c r="F168" s="4">
        <v>5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5</v>
      </c>
      <c r="N168" s="54">
        <v>0</v>
      </c>
      <c r="O168" s="72">
        <v>0</v>
      </c>
      <c r="P168" s="72">
        <v>0</v>
      </c>
      <c r="Q168" s="72">
        <v>0</v>
      </c>
      <c r="R168" s="48">
        <v>0</v>
      </c>
      <c r="S168" s="48">
        <v>0</v>
      </c>
      <c r="T168" s="48">
        <v>0</v>
      </c>
      <c r="U168" s="48">
        <v>0</v>
      </c>
      <c r="V168" s="137"/>
      <c r="W168" s="21"/>
    </row>
    <row r="169" spans="2:23" ht="24" x14ac:dyDescent="0.25">
      <c r="B169" s="142"/>
      <c r="C169" s="137"/>
      <c r="D169" s="18" t="s">
        <v>115</v>
      </c>
      <c r="E169" s="4">
        <f t="shared" si="62"/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54">
        <v>0</v>
      </c>
      <c r="O169" s="72">
        <v>0</v>
      </c>
      <c r="P169" s="72">
        <v>0</v>
      </c>
      <c r="Q169" s="72">
        <v>0</v>
      </c>
      <c r="R169" s="48">
        <v>0</v>
      </c>
      <c r="S169" s="48">
        <v>0</v>
      </c>
      <c r="T169" s="48">
        <v>0</v>
      </c>
      <c r="U169" s="48">
        <v>0</v>
      </c>
      <c r="V169" s="137"/>
      <c r="W169" s="21"/>
    </row>
  </sheetData>
  <mergeCells count="103">
    <mergeCell ref="B165:B169"/>
    <mergeCell ref="C165:C169"/>
    <mergeCell ref="V165:V169"/>
    <mergeCell ref="N2:V2"/>
    <mergeCell ref="D3:N3"/>
    <mergeCell ref="B155:B159"/>
    <mergeCell ref="C155:C159"/>
    <mergeCell ref="V155:V159"/>
    <mergeCell ref="B135:B139"/>
    <mergeCell ref="C135:C139"/>
    <mergeCell ref="V135:V139"/>
    <mergeCell ref="B140:B144"/>
    <mergeCell ref="C140:C144"/>
    <mergeCell ref="V160:V164"/>
    <mergeCell ref="B145:B149"/>
    <mergeCell ref="C145:C149"/>
    <mergeCell ref="V145:V149"/>
    <mergeCell ref="B150:B154"/>
    <mergeCell ref="B160:B164"/>
    <mergeCell ref="C160:C164"/>
    <mergeCell ref="V108:V112"/>
    <mergeCell ref="V120:V134"/>
    <mergeCell ref="B125:B129"/>
    <mergeCell ref="C125:C129"/>
    <mergeCell ref="V113:V119"/>
    <mergeCell ref="C150:C154"/>
    <mergeCell ref="V150:V154"/>
    <mergeCell ref="B130:B134"/>
    <mergeCell ref="C130:C134"/>
    <mergeCell ref="C86:C90"/>
    <mergeCell ref="V86:V92"/>
    <mergeCell ref="B91:B92"/>
    <mergeCell ref="C91:C92"/>
    <mergeCell ref="V93:V97"/>
    <mergeCell ref="V140:V144"/>
    <mergeCell ref="V98:V102"/>
    <mergeCell ref="B103:B107"/>
    <mergeCell ref="C103:C107"/>
    <mergeCell ref="V103:V107"/>
    <mergeCell ref="B113:B117"/>
    <mergeCell ref="B98:B102"/>
    <mergeCell ref="C98:C102"/>
    <mergeCell ref="B118:B119"/>
    <mergeCell ref="C118:C119"/>
    <mergeCell ref="C76:C80"/>
    <mergeCell ref="B76:B80"/>
    <mergeCell ref="B81:B85"/>
    <mergeCell ref="C81:C85"/>
    <mergeCell ref="B93:B97"/>
    <mergeCell ref="C93:C97"/>
    <mergeCell ref="B86:B90"/>
    <mergeCell ref="B120:B124"/>
    <mergeCell ref="C120:C124"/>
    <mergeCell ref="B108:B112"/>
    <mergeCell ref="C108:C112"/>
    <mergeCell ref="C113:C117"/>
    <mergeCell ref="B69:B75"/>
    <mergeCell ref="C69:C73"/>
    <mergeCell ref="V69:V75"/>
    <mergeCell ref="C74:C75"/>
    <mergeCell ref="B52:B56"/>
    <mergeCell ref="C52:C56"/>
    <mergeCell ref="B47:B51"/>
    <mergeCell ref="C47:C51"/>
    <mergeCell ref="V47:V51"/>
    <mergeCell ref="B62:B66"/>
    <mergeCell ref="C62:C66"/>
    <mergeCell ref="V62:V66"/>
    <mergeCell ref="B57:B61"/>
    <mergeCell ref="C57:C61"/>
    <mergeCell ref="B42:B46"/>
    <mergeCell ref="C42:C46"/>
    <mergeCell ref="V42:V46"/>
    <mergeCell ref="V57:V61"/>
    <mergeCell ref="V52:V56"/>
    <mergeCell ref="B67:B68"/>
    <mergeCell ref="C67:C68"/>
    <mergeCell ref="B8:B14"/>
    <mergeCell ref="C8:C12"/>
    <mergeCell ref="B37:B41"/>
    <mergeCell ref="C37:C41"/>
    <mergeCell ref="V37:V41"/>
    <mergeCell ref="C22:C26"/>
    <mergeCell ref="B27:B31"/>
    <mergeCell ref="C27:C31"/>
    <mergeCell ref="V27:V31"/>
    <mergeCell ref="B32:B36"/>
    <mergeCell ref="C32:C36"/>
    <mergeCell ref="V32:V36"/>
    <mergeCell ref="B22:B26"/>
    <mergeCell ref="V22:V26"/>
    <mergeCell ref="C15:C19"/>
    <mergeCell ref="V15:V21"/>
    <mergeCell ref="B20:B21"/>
    <mergeCell ref="C20:C21"/>
    <mergeCell ref="C5:C6"/>
    <mergeCell ref="D5:D6"/>
    <mergeCell ref="V8:V14"/>
    <mergeCell ref="C13:C14"/>
    <mergeCell ref="B15:B19"/>
    <mergeCell ref="V5:V6"/>
    <mergeCell ref="B5:B6"/>
    <mergeCell ref="E5:U5"/>
  </mergeCells>
  <phoneticPr fontId="4" type="noConversion"/>
  <pageMargins left="0.19685039370078741" right="0.19685039370078741" top="0.77" bottom="0.23622047244094491" header="0.19685039370078741" footer="0.1574803149606299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3</vt:lpstr>
      <vt:lpstr>Приложение № 4</vt:lpstr>
      <vt:lpstr>'Приложение №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Ходосевич</dc:creator>
  <cp:lastModifiedBy>User36</cp:lastModifiedBy>
  <cp:lastPrinted>2024-01-22T02:12:55Z</cp:lastPrinted>
  <dcterms:created xsi:type="dcterms:W3CDTF">2018-11-16T06:44:42Z</dcterms:created>
  <dcterms:modified xsi:type="dcterms:W3CDTF">2024-01-25T01:02:24Z</dcterms:modified>
</cp:coreProperties>
</file>